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filedepot\OFM\Budget\Budget_Instructions\2019-21 Budget Instructions\WebFiles\operating\"/>
    </mc:Choice>
  </mc:AlternateContent>
  <bookViews>
    <workbookView xWindow="0" yWindow="0" windowWidth="23040" windowHeight="10170"/>
  </bookViews>
  <sheets>
    <sheet name="Information" sheetId="93" r:id="rId1"/>
    <sheet name="FundSplits" sheetId="94" r:id="rId2"/>
    <sheet name="FundSplitsDB" sheetId="95" state="hidden" r:id="rId3"/>
    <sheet name="ActiveFunds" sheetId="96" state="veryHidden" r:id="rId4"/>
  </sheets>
  <definedNames>
    <definedName name="_xlnm._FilterDatabase" localSheetId="1" hidden="1">FundSplits!$A$1:$N$8</definedName>
    <definedName name="_xlnm._FilterDatabase" localSheetId="2" hidden="1">FundSplitsDB!$A$1:$S$341</definedName>
    <definedName name="Agency">FundSplits!$D$1</definedName>
    <definedName name="AgencyAllocationList">#REF!</definedName>
    <definedName name="AgencyFund">ActiveFunds!$B$4:$B$893</definedName>
    <definedName name="AgencyList">ActiveFunds!$H$4:$H$110</definedName>
    <definedName name="AgencyProgram">ActiveFunds!$N$4:$N$73</definedName>
    <definedName name="AgencyTop">ActiveFunds!$H$3</definedName>
    <definedName name="AgyChoice">FundSplits!$A$1</definedName>
    <definedName name="AgyCode">FundSplits!$B$1</definedName>
    <definedName name="AllocationFormula">#REF!</definedName>
    <definedName name="AllocationHeaders">#REF!</definedName>
    <definedName name="AllocationTop">#REF!</definedName>
    <definedName name="AllocationType">FundSplitsDB!$J$1:$W$1</definedName>
    <definedName name="Analyst">#REF!</definedName>
    <definedName name="Assumptions">#REF!,#REF!</definedName>
    <definedName name="AssumptionsFormula">#REF!</definedName>
    <definedName name="BudgetOutlook">#REF!</definedName>
    <definedName name="BudType">#REF!</definedName>
    <definedName name="ChangeChk">#REF!</definedName>
    <definedName name="ChckAgyExist">FundSplitsDB!$AH$1</definedName>
    <definedName name="CheckMLDBrows">#REF!</definedName>
    <definedName name="Clear">FundSplits!$A$9:$T$4984</definedName>
    <definedName name="ClearAssumptions">#REF!</definedName>
    <definedName name="CSTitles">#REF!</definedName>
    <definedName name="DBFormulas">#REF!</definedName>
    <definedName name="DBTop">#REF!</definedName>
    <definedName name="DecNumChk">#REF!</definedName>
    <definedName name="DecPakChk2">#REF!</definedName>
    <definedName name="DecPakCount">#REF!</definedName>
    <definedName name="DecPakFYSplits">#REF!</definedName>
    <definedName name="DecPakHeaders">#REF!</definedName>
    <definedName name="DecPakRange1">#REF!</definedName>
    <definedName name="DecPakTop">#REF!</definedName>
    <definedName name="Fcrit1">#REF!</definedName>
    <definedName name="Formulas">FundSplits!$A$6:$E$6</definedName>
    <definedName name="FundList">ActiveFunds!$K$4:$K$457</definedName>
    <definedName name="Headers">#REF!</definedName>
    <definedName name="HideColumns">#REF!</definedName>
    <definedName name="ItemGroup">#REF!</definedName>
    <definedName name="ItemGrpNum">#REF!</definedName>
    <definedName name="LEAPDoc">#REF!</definedName>
    <definedName name="MaintPol">ActiveFunds!$AQ$3:$AQ$4</definedName>
    <definedName name="MiscLoadDBFormulas">#REF!</definedName>
    <definedName name="MiscLoadFormula">#REF!</definedName>
    <definedName name="MiscLoadSession">#REF!</definedName>
    <definedName name="MiscLoadTop">#REF!</definedName>
    <definedName name="MSplit">#REF!</definedName>
    <definedName name="NewAgency">#REF!</definedName>
    <definedName name="pgmcheck">ActiveFunds!$P$2</definedName>
    <definedName name="pgmComment">FundSplits!$G$7</definedName>
    <definedName name="PgmList">ActiveFunds!$R$4:$R$73</definedName>
    <definedName name="PivotTop">#REF!</definedName>
    <definedName name="PSplit">#REF!</definedName>
    <definedName name="reportselection">#REF!</definedName>
    <definedName name="ReportSource">#REF!</definedName>
    <definedName name="RoundingRank">#REF!</definedName>
    <definedName name="rptHeaders">#REF!</definedName>
    <definedName name="rptTop">#REF!</definedName>
    <definedName name="SelectAgencyCheck">#REF!</definedName>
    <definedName name="ServAgy">#REF!</definedName>
    <definedName name="ServDetailNum">#REF!</definedName>
    <definedName name="ServDetailTop">#REF!</definedName>
    <definedName name="ServiceCodes">#REF!</definedName>
    <definedName name="ServiceDec">#REF!</definedName>
    <definedName name="ServiceName">#REF!</definedName>
    <definedName name="ServiceTop">#REF!</definedName>
    <definedName name="ServNum">#REF!</definedName>
    <definedName name="ServNumOrg">#REF!</definedName>
    <definedName name="Sheet16Formulas">#REF!</definedName>
    <definedName name="Sheet8Formulas">#REF!</definedName>
    <definedName name="Sheet8Headers">#REF!</definedName>
    <definedName name="Sheet8Start">#REF!</definedName>
    <definedName name="Start">#REF!</definedName>
    <definedName name="StartFund">FundSplits!$A$7</definedName>
    <definedName name="testloop">#REF!</definedName>
    <definedName name="Top">#REF!</definedName>
    <definedName name="TopFundDB">FundSplitsDB!$A$1</definedName>
    <definedName name="UniqueAssumptionsFormula">#REF!</definedName>
    <definedName name="UniqueCheck">#REF!</definedName>
    <definedName name="UniqueDetail">#REF!</definedName>
    <definedName name="UniqueItemcheck">#REF!</definedName>
    <definedName name="UniqueRows">#REF!</definedName>
    <definedName name="ValidWinSumCodes">#REF!</definedName>
    <definedName name="WinSumCode">#REF!</definedName>
    <definedName name="WinSumItems">#REF!</definedName>
    <definedName name="ZeroCheck">#REF!</definedName>
  </definedNames>
  <calcPr calcId="162913"/>
  <customWorkbookViews>
    <customWorkbookView name="Kevin Feltus - Personal View" guid="{C96DE29C-7247-4389-B273-7AC3CA6CFE01}" mergeInterval="0" personalView="1" maximized="1" windowWidth="1680" windowHeight="745" activeSheetId="8"/>
  </customWorkbookViews>
</workbook>
</file>

<file path=xl/calcChain.xml><?xml version="1.0" encoding="utf-8"?>
<calcChain xmlns="http://schemas.openxmlformats.org/spreadsheetml/2006/main">
  <c r="D893" i="96" l="1"/>
  <c r="D892" i="96"/>
  <c r="D891" i="96"/>
  <c r="D890" i="96"/>
  <c r="D889" i="96"/>
  <c r="D888" i="96"/>
  <c r="D887" i="96"/>
  <c r="D886" i="96"/>
  <c r="D885" i="96"/>
  <c r="D884" i="96"/>
  <c r="D883" i="96"/>
  <c r="D882" i="96"/>
  <c r="D881" i="96"/>
  <c r="D880" i="96"/>
  <c r="D879" i="96"/>
  <c r="D878" i="96"/>
  <c r="D877" i="96"/>
  <c r="D876" i="96"/>
  <c r="D875" i="96"/>
  <c r="D874" i="96"/>
  <c r="D873" i="96"/>
  <c r="D872" i="96"/>
  <c r="D871" i="96"/>
  <c r="D870" i="96"/>
  <c r="D869" i="96"/>
  <c r="D868" i="96"/>
  <c r="D867" i="96"/>
  <c r="D866" i="96"/>
  <c r="D865" i="96"/>
  <c r="D864" i="96"/>
  <c r="D863" i="96"/>
  <c r="D862" i="96"/>
  <c r="D861" i="96"/>
  <c r="D860" i="96"/>
  <c r="D859" i="96"/>
  <c r="D858" i="96"/>
  <c r="D857" i="96"/>
  <c r="D856" i="96"/>
  <c r="D855" i="96"/>
  <c r="D854" i="96"/>
  <c r="D853" i="96"/>
  <c r="D852" i="96"/>
  <c r="D851" i="96"/>
  <c r="D850" i="96"/>
  <c r="D849" i="96"/>
  <c r="D848" i="96"/>
  <c r="D847" i="96"/>
  <c r="D846" i="96"/>
  <c r="D845" i="96"/>
  <c r="D844" i="96"/>
  <c r="D843" i="96"/>
  <c r="D842" i="96"/>
  <c r="D841" i="96"/>
  <c r="D840" i="96"/>
  <c r="D839" i="96"/>
  <c r="D838" i="96"/>
  <c r="D837" i="96"/>
  <c r="D836" i="96"/>
  <c r="D835" i="96"/>
  <c r="D834" i="96"/>
  <c r="D833" i="96"/>
  <c r="D832" i="96"/>
  <c r="D831" i="96"/>
  <c r="D830" i="96"/>
  <c r="D829" i="96"/>
  <c r="D828" i="96"/>
  <c r="D827" i="96"/>
  <c r="D826" i="96"/>
  <c r="D825" i="96"/>
  <c r="D824" i="96"/>
  <c r="D823" i="96"/>
  <c r="D822" i="96"/>
  <c r="D821" i="96"/>
  <c r="D820" i="96"/>
  <c r="D819" i="96"/>
  <c r="D818" i="96"/>
  <c r="D817" i="96"/>
  <c r="D816" i="96"/>
  <c r="D815" i="96"/>
  <c r="D814" i="96"/>
  <c r="D813" i="96"/>
  <c r="D812" i="96"/>
  <c r="D811" i="96"/>
  <c r="D810" i="96"/>
  <c r="D809" i="96"/>
  <c r="D808" i="96"/>
  <c r="D807" i="96"/>
  <c r="D806" i="96"/>
  <c r="D805" i="96"/>
  <c r="D804" i="96"/>
  <c r="D803" i="96"/>
  <c r="D802" i="96"/>
  <c r="D801" i="96"/>
  <c r="D800" i="96"/>
  <c r="D799" i="96"/>
  <c r="D798" i="96"/>
  <c r="D797" i="96"/>
  <c r="D796" i="96"/>
  <c r="D795" i="96"/>
  <c r="D794" i="96"/>
  <c r="D793" i="96"/>
  <c r="D792" i="96"/>
  <c r="D791" i="96"/>
  <c r="D790" i="96"/>
  <c r="D789" i="96"/>
  <c r="D788" i="96"/>
  <c r="D787" i="96"/>
  <c r="D786" i="96"/>
  <c r="D785" i="96"/>
  <c r="D784" i="96"/>
  <c r="D783" i="96"/>
  <c r="D782" i="96"/>
  <c r="D781" i="96"/>
  <c r="D780" i="96"/>
  <c r="D779" i="96"/>
  <c r="D778" i="96"/>
  <c r="D777" i="96"/>
  <c r="D776" i="96"/>
  <c r="D775" i="96"/>
  <c r="D774" i="96"/>
  <c r="D773" i="96"/>
  <c r="D772" i="96"/>
  <c r="D771" i="96"/>
  <c r="D770" i="96"/>
  <c r="D769" i="96"/>
  <c r="D768" i="96"/>
  <c r="D767" i="96"/>
  <c r="D766" i="96"/>
  <c r="D765" i="96"/>
  <c r="D764" i="96"/>
  <c r="D763" i="96"/>
  <c r="D762" i="96"/>
  <c r="D761" i="96"/>
  <c r="D760" i="96"/>
  <c r="D759" i="96"/>
  <c r="D758" i="96"/>
  <c r="D757" i="96"/>
  <c r="D756" i="96"/>
  <c r="D755" i="96"/>
  <c r="D754" i="96"/>
  <c r="D753" i="96"/>
  <c r="D752" i="96"/>
  <c r="D751" i="96"/>
  <c r="D750" i="96"/>
  <c r="D749" i="96"/>
  <c r="D748" i="96"/>
  <c r="D747" i="96"/>
  <c r="D746" i="96"/>
  <c r="D745" i="96"/>
  <c r="D744" i="96"/>
  <c r="D743" i="96"/>
  <c r="D742" i="96"/>
  <c r="D741" i="96"/>
  <c r="D740" i="96"/>
  <c r="D739" i="96"/>
  <c r="D738" i="96"/>
  <c r="D737" i="96"/>
  <c r="D736" i="96"/>
  <c r="D735" i="96"/>
  <c r="D734" i="96"/>
  <c r="D733" i="96"/>
  <c r="D732" i="96"/>
  <c r="D731" i="96"/>
  <c r="D730" i="96"/>
  <c r="D729" i="96"/>
  <c r="D728" i="96"/>
  <c r="D727" i="96"/>
  <c r="D726" i="96"/>
  <c r="D725" i="96"/>
  <c r="D724" i="96"/>
  <c r="D723" i="96"/>
  <c r="D722" i="96"/>
  <c r="D721" i="96"/>
  <c r="D720" i="96"/>
  <c r="D719" i="96"/>
  <c r="D718" i="96"/>
  <c r="D717" i="96"/>
  <c r="D716" i="96"/>
  <c r="D715" i="96"/>
  <c r="D714" i="96"/>
  <c r="D713" i="96"/>
  <c r="D712" i="96"/>
  <c r="D711" i="96"/>
  <c r="D710" i="96"/>
  <c r="D709" i="96"/>
  <c r="D708" i="96"/>
  <c r="D707" i="96"/>
  <c r="D706" i="96"/>
  <c r="D705" i="96"/>
  <c r="D704" i="96"/>
  <c r="D703" i="96"/>
  <c r="D702" i="96"/>
  <c r="D701" i="96"/>
  <c r="D700" i="96"/>
  <c r="D699" i="96"/>
  <c r="D698" i="96"/>
  <c r="D697" i="96"/>
  <c r="D696" i="96"/>
  <c r="D695" i="96"/>
  <c r="D694" i="96"/>
  <c r="D693" i="96"/>
  <c r="D692" i="96"/>
  <c r="D691" i="96"/>
  <c r="D690" i="96"/>
  <c r="D689" i="96"/>
  <c r="D688" i="96"/>
  <c r="D687" i="96"/>
  <c r="D686" i="96"/>
  <c r="D685" i="96"/>
  <c r="D684" i="96"/>
  <c r="D683" i="96"/>
  <c r="D682" i="96"/>
  <c r="D681" i="96"/>
  <c r="D680" i="96"/>
  <c r="D679" i="96"/>
  <c r="D678" i="96"/>
  <c r="D677" i="96"/>
  <c r="D676" i="96"/>
  <c r="D675" i="96"/>
  <c r="D674" i="96"/>
  <c r="D673" i="96"/>
  <c r="D672" i="96"/>
  <c r="D671" i="96"/>
  <c r="D670" i="96"/>
  <c r="D669" i="96"/>
  <c r="D668" i="96"/>
  <c r="D667" i="96"/>
  <c r="D666" i="96"/>
  <c r="D665" i="96"/>
  <c r="D664" i="96"/>
  <c r="D663" i="96"/>
  <c r="D662" i="96"/>
  <c r="D661" i="96"/>
  <c r="D660" i="96"/>
  <c r="D659" i="96"/>
  <c r="D658" i="96"/>
  <c r="D657" i="96"/>
  <c r="D656" i="96"/>
  <c r="D655" i="96"/>
  <c r="D654" i="96"/>
  <c r="D653" i="96"/>
  <c r="D652" i="96"/>
  <c r="D651" i="96"/>
  <c r="D650" i="96"/>
  <c r="D649" i="96"/>
  <c r="D648" i="96"/>
  <c r="D647" i="96"/>
  <c r="D646" i="96"/>
  <c r="D645" i="96"/>
  <c r="D644" i="96"/>
  <c r="D643" i="96"/>
  <c r="D642" i="96"/>
  <c r="D641" i="96"/>
  <c r="D640" i="96"/>
  <c r="D639" i="96"/>
  <c r="D638" i="96"/>
  <c r="D637" i="96"/>
  <c r="D636" i="96"/>
  <c r="D635" i="96"/>
  <c r="D634" i="96"/>
  <c r="D633" i="96"/>
  <c r="D632" i="96"/>
  <c r="D631" i="96"/>
  <c r="D630" i="96"/>
  <c r="D629" i="96"/>
  <c r="D628" i="96"/>
  <c r="D627" i="96"/>
  <c r="D626" i="96"/>
  <c r="D625" i="96"/>
  <c r="D624" i="96"/>
  <c r="D623" i="96"/>
  <c r="D622" i="96"/>
  <c r="D621" i="96"/>
  <c r="D620" i="96"/>
  <c r="D619" i="96"/>
  <c r="D618" i="96"/>
  <c r="D617" i="96"/>
  <c r="D616" i="96"/>
  <c r="D615" i="96"/>
  <c r="D614" i="96"/>
  <c r="D613" i="96"/>
  <c r="D612" i="96"/>
  <c r="D611" i="96"/>
  <c r="D610" i="96"/>
  <c r="D609" i="96"/>
  <c r="D608" i="96"/>
  <c r="D607" i="96"/>
  <c r="D606" i="96"/>
  <c r="D605" i="96"/>
  <c r="D604" i="96"/>
  <c r="D603" i="96"/>
  <c r="D602" i="96"/>
  <c r="D601" i="96"/>
  <c r="D600" i="96"/>
  <c r="D599" i="96"/>
  <c r="D598" i="96"/>
  <c r="D597" i="96"/>
  <c r="D596" i="96"/>
  <c r="D595" i="96"/>
  <c r="D594" i="96"/>
  <c r="D593" i="96"/>
  <c r="D592" i="96"/>
  <c r="D591" i="96"/>
  <c r="D590" i="96"/>
  <c r="D589" i="96"/>
  <c r="D588" i="96"/>
  <c r="D587" i="96"/>
  <c r="D586" i="96"/>
  <c r="D585" i="96"/>
  <c r="D584" i="96"/>
  <c r="D583" i="96"/>
  <c r="D582" i="96"/>
  <c r="D581" i="96"/>
  <c r="D580" i="96"/>
  <c r="D579" i="96"/>
  <c r="D578" i="96"/>
  <c r="D577" i="96"/>
  <c r="D576" i="96"/>
  <c r="D575" i="96"/>
  <c r="D574" i="96"/>
  <c r="D573" i="96"/>
  <c r="D572" i="96"/>
  <c r="D571" i="96"/>
  <c r="D570" i="96"/>
  <c r="D569" i="96"/>
  <c r="D568" i="96"/>
  <c r="D567" i="96"/>
  <c r="D566" i="96"/>
  <c r="D565" i="96"/>
  <c r="D564" i="96"/>
  <c r="D563" i="96"/>
  <c r="D562" i="96"/>
  <c r="D561" i="96"/>
  <c r="D560" i="96"/>
  <c r="D559" i="96"/>
  <c r="D558" i="96"/>
  <c r="D557" i="96"/>
  <c r="D556" i="96"/>
  <c r="D555" i="96"/>
  <c r="D554" i="96"/>
  <c r="D553" i="96"/>
  <c r="D552" i="96"/>
  <c r="D551" i="96"/>
  <c r="D550" i="96"/>
  <c r="D549" i="96"/>
  <c r="D548" i="96"/>
  <c r="D547" i="96"/>
  <c r="D546" i="96"/>
  <c r="D545" i="96"/>
  <c r="D544" i="96"/>
  <c r="D543" i="96"/>
  <c r="D542" i="96"/>
  <c r="D541" i="96"/>
  <c r="D540" i="96"/>
  <c r="D539" i="96"/>
  <c r="D538" i="96"/>
  <c r="D537" i="96"/>
  <c r="D536" i="96"/>
  <c r="D535" i="96"/>
  <c r="D534" i="96"/>
  <c r="D533" i="96"/>
  <c r="D532" i="96"/>
  <c r="D531" i="96"/>
  <c r="D530" i="96"/>
  <c r="D529" i="96"/>
  <c r="D528" i="96"/>
  <c r="D527" i="96"/>
  <c r="D526" i="96"/>
  <c r="D525" i="96"/>
  <c r="D524" i="96"/>
  <c r="D523" i="96"/>
  <c r="D522" i="96"/>
  <c r="D521" i="96"/>
  <c r="D520" i="96"/>
  <c r="D519" i="96"/>
  <c r="D518" i="96"/>
  <c r="D517" i="96"/>
  <c r="D516" i="96"/>
  <c r="D515" i="96"/>
  <c r="D514" i="96"/>
  <c r="D513" i="96"/>
  <c r="D512" i="96"/>
  <c r="D511" i="96"/>
  <c r="D510" i="96"/>
  <c r="D509" i="96"/>
  <c r="D508" i="96"/>
  <c r="D507" i="96"/>
  <c r="D506" i="96"/>
  <c r="D505" i="96"/>
  <c r="D504" i="96"/>
  <c r="D503" i="96"/>
  <c r="D502" i="96"/>
  <c r="D501" i="96"/>
  <c r="D500" i="96"/>
  <c r="D499" i="96"/>
  <c r="D498" i="96"/>
  <c r="D497" i="96"/>
  <c r="D496" i="96"/>
  <c r="D495" i="96"/>
  <c r="D494" i="96"/>
  <c r="D493" i="96"/>
  <c r="D492" i="96"/>
  <c r="D491" i="96"/>
  <c r="D490" i="96"/>
  <c r="D489" i="96"/>
  <c r="D488" i="96"/>
  <c r="D487" i="96"/>
  <c r="D486" i="96"/>
  <c r="D485" i="96"/>
  <c r="D484" i="96"/>
  <c r="D483" i="96"/>
  <c r="D482" i="96"/>
  <c r="D481" i="96"/>
  <c r="D480" i="96"/>
  <c r="D479" i="96"/>
  <c r="D478" i="96"/>
  <c r="D477" i="96"/>
  <c r="D476" i="96"/>
  <c r="D475" i="96"/>
  <c r="D474" i="96"/>
  <c r="D473" i="96"/>
  <c r="D472" i="96"/>
  <c r="D471" i="96"/>
  <c r="D470" i="96"/>
  <c r="D469" i="96"/>
  <c r="D468" i="96"/>
  <c r="D467" i="96"/>
  <c r="D466" i="96"/>
  <c r="D465" i="96"/>
  <c r="D464" i="96"/>
  <c r="D463" i="96"/>
  <c r="D462" i="96"/>
  <c r="D461" i="96"/>
  <c r="D460" i="96"/>
  <c r="D459" i="96"/>
  <c r="D458" i="96"/>
  <c r="D457" i="96"/>
  <c r="D456" i="96"/>
  <c r="D455" i="96"/>
  <c r="D454" i="96"/>
  <c r="D453" i="96"/>
  <c r="D452" i="96"/>
  <c r="D451" i="96"/>
  <c r="D450" i="96"/>
  <c r="D449" i="96"/>
  <c r="D448" i="96"/>
  <c r="D447" i="96"/>
  <c r="D446" i="96"/>
  <c r="D445" i="96"/>
  <c r="D444" i="96"/>
  <c r="D443" i="96"/>
  <c r="D442" i="96"/>
  <c r="D441" i="96"/>
  <c r="D440" i="96"/>
  <c r="D439" i="96"/>
  <c r="D438" i="96"/>
  <c r="D437" i="96"/>
  <c r="D436" i="96"/>
  <c r="D435" i="96"/>
  <c r="D434" i="96"/>
  <c r="D433" i="96"/>
  <c r="D432" i="96"/>
  <c r="D431" i="96"/>
  <c r="D430" i="96"/>
  <c r="D429" i="96"/>
  <c r="D428" i="96"/>
  <c r="D427" i="96"/>
  <c r="D426" i="96"/>
  <c r="D425" i="96"/>
  <c r="D424" i="96"/>
  <c r="D423" i="96"/>
  <c r="D422" i="96"/>
  <c r="D421" i="96"/>
  <c r="D420" i="96"/>
  <c r="D419" i="96"/>
  <c r="D418" i="96"/>
  <c r="D417" i="96"/>
  <c r="D416" i="96"/>
  <c r="D415" i="96"/>
  <c r="D414" i="96"/>
  <c r="D413" i="96"/>
  <c r="D412" i="96"/>
  <c r="D411" i="96"/>
  <c r="D410" i="96"/>
  <c r="D409" i="96"/>
  <c r="D408" i="96"/>
  <c r="D407" i="96"/>
  <c r="D406" i="96"/>
  <c r="D405" i="96"/>
  <c r="D404" i="96"/>
  <c r="D403" i="96"/>
  <c r="D402" i="96"/>
  <c r="D401" i="96"/>
  <c r="D400" i="96"/>
  <c r="D399" i="96"/>
  <c r="D398" i="96"/>
  <c r="D397" i="96"/>
  <c r="D396" i="96"/>
  <c r="D395" i="96"/>
  <c r="D394" i="96"/>
  <c r="D393" i="96"/>
  <c r="D392" i="96"/>
  <c r="D391" i="96"/>
  <c r="D390" i="96"/>
  <c r="D389" i="96"/>
  <c r="D388" i="96"/>
  <c r="D387" i="96"/>
  <c r="D386" i="96"/>
  <c r="D385" i="96"/>
  <c r="D384" i="96"/>
  <c r="D383" i="96"/>
  <c r="D382" i="96"/>
  <c r="D381" i="96"/>
  <c r="D380" i="96"/>
  <c r="D379" i="96"/>
  <c r="D378" i="96"/>
  <c r="D377" i="96"/>
  <c r="D376" i="96"/>
  <c r="D375" i="96"/>
  <c r="D374" i="96"/>
  <c r="D373" i="96"/>
  <c r="D372" i="96"/>
  <c r="D371" i="96"/>
  <c r="D370" i="96"/>
  <c r="D369" i="96"/>
  <c r="D368" i="96"/>
  <c r="D367" i="96"/>
  <c r="D366" i="96"/>
  <c r="D365" i="96"/>
  <c r="D364" i="96"/>
  <c r="D363" i="96"/>
  <c r="D362" i="96"/>
  <c r="D361" i="96"/>
  <c r="D360" i="96"/>
  <c r="D359" i="96"/>
  <c r="D358" i="96"/>
  <c r="D357" i="96"/>
  <c r="D356" i="96"/>
  <c r="D355" i="96"/>
  <c r="D354" i="96"/>
  <c r="D353" i="96"/>
  <c r="D352" i="96"/>
  <c r="D351" i="96"/>
  <c r="D350" i="96"/>
  <c r="D349" i="96"/>
  <c r="D348" i="96"/>
  <c r="D347" i="96"/>
  <c r="D346" i="96"/>
  <c r="D345" i="96"/>
  <c r="D344" i="96"/>
  <c r="D343" i="96"/>
  <c r="D342" i="96"/>
  <c r="D341" i="96"/>
  <c r="D340" i="96"/>
  <c r="D339" i="96"/>
  <c r="D338" i="96"/>
  <c r="D337" i="96"/>
  <c r="D336" i="96"/>
  <c r="D335" i="96"/>
  <c r="D334" i="96"/>
  <c r="D333" i="96"/>
  <c r="D332" i="96"/>
  <c r="D331" i="96"/>
  <c r="D330" i="96"/>
  <c r="D329" i="96"/>
  <c r="D328" i="96"/>
  <c r="D327" i="96"/>
  <c r="D326" i="96"/>
  <c r="D325" i="96"/>
  <c r="D324" i="96"/>
  <c r="D323" i="96"/>
  <c r="D322" i="96"/>
  <c r="D321" i="96"/>
  <c r="D320" i="96"/>
  <c r="D319" i="96"/>
  <c r="D318" i="96"/>
  <c r="D317" i="96"/>
  <c r="D316" i="96"/>
  <c r="D315" i="96"/>
  <c r="D314" i="96"/>
  <c r="D313" i="96"/>
  <c r="D312" i="96"/>
  <c r="D311" i="96"/>
  <c r="D310" i="96"/>
  <c r="D309" i="96"/>
  <c r="D308" i="96"/>
  <c r="D307" i="96"/>
  <c r="D306" i="96"/>
  <c r="D305" i="96"/>
  <c r="D304" i="96"/>
  <c r="D303" i="96"/>
  <c r="D302" i="96"/>
  <c r="D301" i="96"/>
  <c r="D300" i="96"/>
  <c r="D299" i="96"/>
  <c r="D298" i="96"/>
  <c r="D297" i="96"/>
  <c r="D296" i="96"/>
  <c r="D295" i="96"/>
  <c r="D294" i="96"/>
  <c r="D293" i="96"/>
  <c r="D292" i="96"/>
  <c r="D291" i="96"/>
  <c r="D290" i="96"/>
  <c r="D289" i="96"/>
  <c r="D288" i="96"/>
  <c r="D287" i="96"/>
  <c r="D286" i="96"/>
  <c r="D285" i="96"/>
  <c r="D284" i="96"/>
  <c r="D283" i="96"/>
  <c r="D282" i="96"/>
  <c r="D281" i="96"/>
  <c r="D280" i="96"/>
  <c r="D279" i="96"/>
  <c r="D278" i="96"/>
  <c r="D277" i="96"/>
  <c r="D276" i="96"/>
  <c r="D275" i="96"/>
  <c r="D274" i="96"/>
  <c r="D273" i="96"/>
  <c r="D272" i="96"/>
  <c r="D271" i="96"/>
  <c r="D270" i="96"/>
  <c r="D269" i="96"/>
  <c r="D268" i="96"/>
  <c r="D267" i="96"/>
  <c r="D266" i="96"/>
  <c r="D265" i="96"/>
  <c r="D264" i="96"/>
  <c r="D263" i="96"/>
  <c r="D262" i="96"/>
  <c r="D261" i="96"/>
  <c r="D260" i="96"/>
  <c r="D259" i="96"/>
  <c r="D258" i="96"/>
  <c r="D257" i="96"/>
  <c r="D256" i="96"/>
  <c r="D255" i="96"/>
  <c r="D254" i="96"/>
  <c r="D253" i="96"/>
  <c r="D252" i="96"/>
  <c r="D251" i="96"/>
  <c r="D250" i="96"/>
  <c r="D249" i="96"/>
  <c r="D248" i="96"/>
  <c r="D247" i="96"/>
  <c r="D246" i="96"/>
  <c r="D245" i="96"/>
  <c r="D244" i="96"/>
  <c r="D243" i="96"/>
  <c r="D242" i="96"/>
  <c r="D241" i="96"/>
  <c r="D240" i="96"/>
  <c r="D239" i="96"/>
  <c r="D238" i="96"/>
  <c r="D237" i="96"/>
  <c r="D236" i="96"/>
  <c r="D235" i="96"/>
  <c r="D234" i="96"/>
  <c r="D233" i="96"/>
  <c r="D232" i="96"/>
  <c r="D231" i="96"/>
  <c r="D230" i="96"/>
  <c r="D229" i="96"/>
  <c r="D228" i="96"/>
  <c r="D227" i="96"/>
  <c r="D226" i="96"/>
  <c r="D225" i="96"/>
  <c r="D224" i="96"/>
  <c r="D223" i="96"/>
  <c r="D222" i="96"/>
  <c r="D221" i="96"/>
  <c r="D220" i="96"/>
  <c r="D219" i="96"/>
  <c r="D218" i="96"/>
  <c r="D217" i="96"/>
  <c r="D216" i="96"/>
  <c r="D215" i="96"/>
  <c r="D214" i="96"/>
  <c r="D213" i="96"/>
  <c r="D212" i="96"/>
  <c r="D211" i="96"/>
  <c r="D210" i="96"/>
  <c r="D209" i="96"/>
  <c r="D208" i="96"/>
  <c r="D207" i="96"/>
  <c r="D206" i="96"/>
  <c r="D205" i="96"/>
  <c r="D204" i="96"/>
  <c r="D203" i="96"/>
  <c r="D202" i="96"/>
  <c r="D201" i="96"/>
  <c r="D200" i="96"/>
  <c r="D199" i="96"/>
  <c r="D198" i="96"/>
  <c r="D197" i="96"/>
  <c r="D196" i="96"/>
  <c r="D195" i="96"/>
  <c r="D194" i="96"/>
  <c r="D193" i="96"/>
  <c r="D192" i="96"/>
  <c r="D191" i="96"/>
  <c r="D190" i="96"/>
  <c r="D189" i="96"/>
  <c r="D188" i="96"/>
  <c r="D187" i="96"/>
  <c r="D186" i="96"/>
  <c r="D185" i="96"/>
  <c r="D184" i="96"/>
  <c r="D183" i="96"/>
  <c r="D182" i="96"/>
  <c r="D181" i="96"/>
  <c r="D180" i="96"/>
  <c r="D179" i="96"/>
  <c r="D178" i="96"/>
  <c r="D177" i="96"/>
  <c r="D176" i="96"/>
  <c r="D175" i="96"/>
  <c r="D174" i="96"/>
  <c r="D173" i="96"/>
  <c r="D172" i="96"/>
  <c r="D171" i="96"/>
  <c r="D170" i="96"/>
  <c r="D169" i="96"/>
  <c r="D168" i="96"/>
  <c r="D167" i="96"/>
  <c r="D166" i="96"/>
  <c r="D165" i="96"/>
  <c r="D164" i="96"/>
  <c r="D163" i="96"/>
  <c r="D162" i="96"/>
  <c r="D161" i="96"/>
  <c r="D160" i="96"/>
  <c r="D159" i="96"/>
  <c r="D158" i="96"/>
  <c r="D157" i="96"/>
  <c r="D156" i="96"/>
  <c r="D155" i="96"/>
  <c r="D154" i="96"/>
  <c r="D153" i="96"/>
  <c r="D152" i="96"/>
  <c r="D151" i="96"/>
  <c r="D150" i="96"/>
  <c r="D149" i="96"/>
  <c r="D148" i="96"/>
  <c r="D147" i="96"/>
  <c r="D146" i="96"/>
  <c r="D145" i="96"/>
  <c r="D144" i="96"/>
  <c r="D143" i="96"/>
  <c r="D142" i="96"/>
  <c r="D141" i="96"/>
  <c r="D140" i="96"/>
  <c r="D139" i="96"/>
  <c r="D138" i="96"/>
  <c r="D137" i="96"/>
  <c r="D136" i="96"/>
  <c r="D135" i="96"/>
  <c r="D134" i="96"/>
  <c r="D133" i="96"/>
  <c r="D132" i="96"/>
  <c r="D131" i="96"/>
  <c r="D130" i="96"/>
  <c r="D129" i="96"/>
  <c r="D128" i="96"/>
  <c r="D127" i="96"/>
  <c r="D126" i="96"/>
  <c r="D125" i="96"/>
  <c r="D124" i="96"/>
  <c r="D123" i="96"/>
  <c r="D122" i="96"/>
  <c r="D121" i="96"/>
  <c r="D120" i="96"/>
  <c r="D119" i="96"/>
  <c r="D118" i="96"/>
  <c r="D117" i="96"/>
  <c r="D116" i="96"/>
  <c r="D115" i="96"/>
  <c r="D114" i="96"/>
  <c r="D113" i="96"/>
  <c r="D112" i="96"/>
  <c r="D111" i="96"/>
  <c r="D110" i="96"/>
  <c r="D109" i="96"/>
  <c r="D108" i="96"/>
  <c r="D107" i="96"/>
  <c r="D106" i="96"/>
  <c r="D105" i="96"/>
  <c r="D104" i="96"/>
  <c r="D103" i="96"/>
  <c r="D102" i="96"/>
  <c r="D101" i="96"/>
  <c r="D100" i="96"/>
  <c r="D99" i="96"/>
  <c r="D98" i="96"/>
  <c r="D97" i="96"/>
  <c r="D96" i="96"/>
  <c r="D95" i="96"/>
  <c r="D94" i="96"/>
  <c r="D93" i="96"/>
  <c r="D92" i="96"/>
  <c r="D91" i="96"/>
  <c r="D90" i="96"/>
  <c r="D89" i="96"/>
  <c r="D88" i="96"/>
  <c r="D87" i="96"/>
  <c r="D86" i="96"/>
  <c r="D85" i="96"/>
  <c r="D84" i="96"/>
  <c r="D83" i="96"/>
  <c r="D82" i="96"/>
  <c r="D81" i="96"/>
  <c r="D80" i="96"/>
  <c r="D79" i="96"/>
  <c r="D78" i="96"/>
  <c r="D77" i="96"/>
  <c r="D76" i="96"/>
  <c r="D75" i="96"/>
  <c r="D74" i="96"/>
  <c r="D73" i="96"/>
  <c r="D72" i="96"/>
  <c r="D71" i="96"/>
  <c r="D70" i="96"/>
  <c r="D69" i="96"/>
  <c r="D68" i="96"/>
  <c r="D67" i="96"/>
  <c r="D66" i="96"/>
  <c r="D65" i="96"/>
  <c r="D64" i="96"/>
  <c r="D63" i="96"/>
  <c r="D62" i="96"/>
  <c r="D61" i="96"/>
  <c r="D60" i="96"/>
  <c r="D59" i="96"/>
  <c r="D58" i="96"/>
  <c r="D57" i="96"/>
  <c r="D56" i="96"/>
  <c r="D55" i="96"/>
  <c r="D54" i="96"/>
  <c r="D53" i="96"/>
  <c r="D52" i="96"/>
  <c r="D51" i="96"/>
  <c r="D50" i="96"/>
  <c r="D49" i="96"/>
  <c r="D48" i="96"/>
  <c r="D47" i="96"/>
  <c r="D46" i="96"/>
  <c r="D45" i="96"/>
  <c r="D44" i="96"/>
  <c r="D43" i="96"/>
  <c r="D42" i="96"/>
  <c r="D41" i="96"/>
  <c r="D40" i="96"/>
  <c r="D39" i="96"/>
  <c r="D38" i="96"/>
  <c r="D37" i="96"/>
  <c r="D36" i="96"/>
  <c r="D35" i="96"/>
  <c r="D34" i="96"/>
  <c r="D33" i="96"/>
  <c r="D32" i="96"/>
  <c r="D31" i="96"/>
  <c r="D30" i="96"/>
  <c r="D29" i="96"/>
  <c r="D28" i="96"/>
  <c r="D27" i="96"/>
  <c r="D26" i="96"/>
  <c r="D25" i="96"/>
  <c r="D24" i="96"/>
  <c r="D23" i="96"/>
  <c r="D22" i="96"/>
  <c r="D21" i="96"/>
  <c r="D20" i="96"/>
  <c r="D19" i="96"/>
  <c r="D18" i="96"/>
  <c r="D17" i="96"/>
  <c r="D16" i="96"/>
  <c r="D15" i="96"/>
  <c r="D14" i="96"/>
  <c r="D13" i="96"/>
  <c r="D12" i="96"/>
  <c r="D11" i="96"/>
  <c r="D10" i="96"/>
  <c r="D9" i="96"/>
  <c r="D8" i="96"/>
  <c r="D7" i="96"/>
  <c r="D6" i="96"/>
  <c r="D5" i="96"/>
  <c r="S27" i="96"/>
  <c r="S26" i="96"/>
  <c r="S25" i="96"/>
  <c r="S24" i="96"/>
  <c r="AH787" i="96" l="1"/>
  <c r="S73" i="96"/>
  <c r="J457" i="96"/>
  <c r="W2" i="95" l="1"/>
  <c r="S8" i="94" l="1"/>
  <c r="R8" i="94"/>
  <c r="V27" i="96" l="1"/>
  <c r="U27" i="96"/>
  <c r="S31" i="96"/>
  <c r="E341" i="95" l="1"/>
  <c r="D341" i="95"/>
  <c r="C341" i="95"/>
  <c r="B341" i="95"/>
  <c r="A341" i="95"/>
  <c r="E340" i="95"/>
  <c r="D340" i="95"/>
  <c r="C340" i="95"/>
  <c r="B340" i="95"/>
  <c r="A340" i="95"/>
  <c r="E339" i="95"/>
  <c r="D339" i="95"/>
  <c r="C339" i="95"/>
  <c r="B339" i="95"/>
  <c r="A339" i="95"/>
  <c r="E338" i="95"/>
  <c r="D338" i="95"/>
  <c r="C338" i="95"/>
  <c r="B338" i="95"/>
  <c r="A338" i="95"/>
  <c r="E337" i="95"/>
  <c r="D337" i="95"/>
  <c r="C337" i="95"/>
  <c r="B337" i="95"/>
  <c r="A337" i="95"/>
  <c r="E336" i="95"/>
  <c r="D336" i="95"/>
  <c r="C336" i="95"/>
  <c r="B336" i="95"/>
  <c r="A336" i="95"/>
  <c r="E335" i="95"/>
  <c r="D335" i="95"/>
  <c r="C335" i="95"/>
  <c r="B335" i="95"/>
  <c r="A335" i="95"/>
  <c r="E334" i="95"/>
  <c r="D334" i="95"/>
  <c r="C334" i="95"/>
  <c r="B334" i="95"/>
  <c r="A334" i="95"/>
  <c r="E333" i="95"/>
  <c r="D333" i="95"/>
  <c r="C333" i="95"/>
  <c r="B333" i="95"/>
  <c r="A333" i="95"/>
  <c r="E332" i="95"/>
  <c r="D332" i="95"/>
  <c r="C332" i="95"/>
  <c r="B332" i="95"/>
  <c r="A332" i="95"/>
  <c r="E331" i="95"/>
  <c r="D331" i="95"/>
  <c r="C331" i="95"/>
  <c r="B331" i="95"/>
  <c r="A331" i="95"/>
  <c r="E330" i="95"/>
  <c r="D330" i="95"/>
  <c r="C330" i="95"/>
  <c r="B330" i="95"/>
  <c r="A330" i="95"/>
  <c r="E329" i="95"/>
  <c r="D329" i="95"/>
  <c r="C329" i="95"/>
  <c r="B329" i="95"/>
  <c r="A329" i="95"/>
  <c r="E328" i="95"/>
  <c r="D328" i="95"/>
  <c r="C328" i="95"/>
  <c r="B328" i="95"/>
  <c r="A328" i="95"/>
  <c r="E327" i="95"/>
  <c r="D327" i="95"/>
  <c r="C327" i="95"/>
  <c r="B327" i="95"/>
  <c r="A327" i="95"/>
  <c r="E326" i="95"/>
  <c r="D326" i="95"/>
  <c r="C326" i="95"/>
  <c r="B326" i="95"/>
  <c r="A326" i="95"/>
  <c r="E325" i="95"/>
  <c r="D325" i="95"/>
  <c r="C325" i="95"/>
  <c r="B325" i="95"/>
  <c r="A325" i="95"/>
  <c r="E324" i="95"/>
  <c r="D324" i="95"/>
  <c r="C324" i="95"/>
  <c r="B324" i="95"/>
  <c r="A324" i="95"/>
  <c r="E323" i="95"/>
  <c r="D323" i="95"/>
  <c r="C323" i="95"/>
  <c r="B323" i="95"/>
  <c r="A323" i="95"/>
  <c r="E322" i="95"/>
  <c r="D322" i="95"/>
  <c r="C322" i="95"/>
  <c r="B322" i="95"/>
  <c r="A322" i="95"/>
  <c r="E321" i="95"/>
  <c r="D321" i="95"/>
  <c r="C321" i="95"/>
  <c r="B321" i="95"/>
  <c r="A321" i="95"/>
  <c r="E320" i="95"/>
  <c r="D320" i="95"/>
  <c r="C320" i="95"/>
  <c r="B320" i="95"/>
  <c r="A320" i="95"/>
  <c r="E319" i="95"/>
  <c r="D319" i="95"/>
  <c r="C319" i="95"/>
  <c r="B319" i="95"/>
  <c r="A319" i="95"/>
  <c r="E318" i="95"/>
  <c r="D318" i="95"/>
  <c r="C318" i="95"/>
  <c r="B318" i="95"/>
  <c r="A318" i="95"/>
  <c r="E317" i="95"/>
  <c r="D317" i="95"/>
  <c r="C317" i="95"/>
  <c r="B317" i="95"/>
  <c r="A317" i="95"/>
  <c r="E316" i="95"/>
  <c r="D316" i="95"/>
  <c r="C316" i="95"/>
  <c r="B316" i="95"/>
  <c r="A316" i="95"/>
  <c r="E315" i="95"/>
  <c r="D315" i="95"/>
  <c r="C315" i="95"/>
  <c r="B315" i="95"/>
  <c r="A315" i="95"/>
  <c r="E314" i="95"/>
  <c r="D314" i="95"/>
  <c r="C314" i="95"/>
  <c r="B314" i="95"/>
  <c r="A314" i="95"/>
  <c r="E313" i="95"/>
  <c r="D313" i="95"/>
  <c r="C313" i="95"/>
  <c r="B313" i="95"/>
  <c r="A313" i="95"/>
  <c r="E312" i="95"/>
  <c r="D312" i="95"/>
  <c r="C312" i="95"/>
  <c r="B312" i="95"/>
  <c r="A312" i="95"/>
  <c r="E311" i="95"/>
  <c r="D311" i="95"/>
  <c r="C311" i="95"/>
  <c r="B311" i="95"/>
  <c r="A311" i="95"/>
  <c r="E310" i="95"/>
  <c r="D310" i="95"/>
  <c r="C310" i="95"/>
  <c r="B310" i="95"/>
  <c r="A310" i="95"/>
  <c r="E309" i="95"/>
  <c r="D309" i="95"/>
  <c r="C309" i="95"/>
  <c r="B309" i="95"/>
  <c r="A309" i="95"/>
  <c r="E308" i="95"/>
  <c r="D308" i="95"/>
  <c r="C308" i="95"/>
  <c r="B308" i="95"/>
  <c r="A308" i="95"/>
  <c r="E307" i="95"/>
  <c r="D307" i="95"/>
  <c r="C307" i="95"/>
  <c r="B307" i="95"/>
  <c r="A307" i="95"/>
  <c r="E306" i="95"/>
  <c r="D306" i="95"/>
  <c r="C306" i="95"/>
  <c r="B306" i="95"/>
  <c r="A306" i="95"/>
  <c r="E305" i="95"/>
  <c r="D305" i="95"/>
  <c r="C305" i="95"/>
  <c r="B305" i="95"/>
  <c r="A305" i="95"/>
  <c r="E304" i="95"/>
  <c r="D304" i="95"/>
  <c r="C304" i="95"/>
  <c r="B304" i="95"/>
  <c r="A304" i="95"/>
  <c r="E303" i="95"/>
  <c r="D303" i="95"/>
  <c r="C303" i="95"/>
  <c r="B303" i="95"/>
  <c r="A303" i="95"/>
  <c r="E302" i="95"/>
  <c r="D302" i="95"/>
  <c r="C302" i="95"/>
  <c r="B302" i="95"/>
  <c r="A302" i="95"/>
  <c r="E301" i="95"/>
  <c r="D301" i="95"/>
  <c r="C301" i="95"/>
  <c r="B301" i="95"/>
  <c r="A301" i="95"/>
  <c r="E300" i="95"/>
  <c r="D300" i="95"/>
  <c r="C300" i="95"/>
  <c r="B300" i="95"/>
  <c r="A300" i="95"/>
  <c r="E299" i="95"/>
  <c r="D299" i="95"/>
  <c r="C299" i="95"/>
  <c r="B299" i="95"/>
  <c r="A299" i="95"/>
  <c r="E298" i="95"/>
  <c r="D298" i="95"/>
  <c r="C298" i="95"/>
  <c r="B298" i="95"/>
  <c r="A298" i="95"/>
  <c r="E297" i="95"/>
  <c r="D297" i="95"/>
  <c r="C297" i="95"/>
  <c r="B297" i="95"/>
  <c r="A297" i="95"/>
  <c r="E296" i="95"/>
  <c r="D296" i="95"/>
  <c r="C296" i="95"/>
  <c r="B296" i="95"/>
  <c r="A296" i="95"/>
  <c r="E295" i="95"/>
  <c r="D295" i="95"/>
  <c r="C295" i="95"/>
  <c r="B295" i="95"/>
  <c r="A295" i="95"/>
  <c r="E294" i="95"/>
  <c r="D294" i="95"/>
  <c r="C294" i="95"/>
  <c r="B294" i="95"/>
  <c r="A294" i="95"/>
  <c r="E293" i="95"/>
  <c r="D293" i="95"/>
  <c r="C293" i="95"/>
  <c r="B293" i="95"/>
  <c r="A293" i="95"/>
  <c r="E292" i="95"/>
  <c r="D292" i="95"/>
  <c r="C292" i="95"/>
  <c r="B292" i="95"/>
  <c r="A292" i="95"/>
  <c r="E291" i="95"/>
  <c r="D291" i="95"/>
  <c r="C291" i="95"/>
  <c r="B291" i="95"/>
  <c r="A291" i="95"/>
  <c r="E290" i="95"/>
  <c r="D290" i="95"/>
  <c r="C290" i="95"/>
  <c r="B290" i="95"/>
  <c r="A290" i="95"/>
  <c r="E289" i="95"/>
  <c r="D289" i="95"/>
  <c r="C289" i="95"/>
  <c r="B289" i="95"/>
  <c r="A289" i="95"/>
  <c r="E288" i="95"/>
  <c r="D288" i="95"/>
  <c r="C288" i="95"/>
  <c r="B288" i="95"/>
  <c r="A288" i="95"/>
  <c r="E287" i="95"/>
  <c r="D287" i="95"/>
  <c r="C287" i="95"/>
  <c r="B287" i="95"/>
  <c r="A287" i="95"/>
  <c r="E286" i="95"/>
  <c r="D286" i="95"/>
  <c r="C286" i="95"/>
  <c r="B286" i="95"/>
  <c r="A286" i="95"/>
  <c r="E285" i="95"/>
  <c r="D285" i="95"/>
  <c r="C285" i="95"/>
  <c r="B285" i="95"/>
  <c r="A285" i="95"/>
  <c r="E284" i="95"/>
  <c r="D284" i="95"/>
  <c r="C284" i="95"/>
  <c r="B284" i="95"/>
  <c r="A284" i="95"/>
  <c r="E283" i="95"/>
  <c r="D283" i="95"/>
  <c r="C283" i="95"/>
  <c r="B283" i="95"/>
  <c r="A283" i="95"/>
  <c r="E282" i="95"/>
  <c r="D282" i="95"/>
  <c r="C282" i="95"/>
  <c r="B282" i="95"/>
  <c r="A282" i="95"/>
  <c r="E281" i="95"/>
  <c r="D281" i="95"/>
  <c r="C281" i="95"/>
  <c r="B281" i="95"/>
  <c r="A281" i="95"/>
  <c r="E280" i="95"/>
  <c r="D280" i="95"/>
  <c r="C280" i="95"/>
  <c r="B280" i="95"/>
  <c r="A280" i="95"/>
  <c r="E279" i="95"/>
  <c r="D279" i="95"/>
  <c r="C279" i="95"/>
  <c r="B279" i="95"/>
  <c r="A279" i="95"/>
  <c r="E278" i="95"/>
  <c r="D278" i="95"/>
  <c r="C278" i="95"/>
  <c r="B278" i="95"/>
  <c r="A278" i="95"/>
  <c r="E277" i="95"/>
  <c r="D277" i="95"/>
  <c r="C277" i="95"/>
  <c r="B277" i="95"/>
  <c r="A277" i="95"/>
  <c r="E276" i="95"/>
  <c r="D276" i="95"/>
  <c r="C276" i="95"/>
  <c r="B276" i="95"/>
  <c r="A276" i="95"/>
  <c r="E275" i="95"/>
  <c r="D275" i="95"/>
  <c r="C275" i="95"/>
  <c r="B275" i="95"/>
  <c r="A275" i="95"/>
  <c r="E274" i="95"/>
  <c r="D274" i="95"/>
  <c r="C274" i="95"/>
  <c r="B274" i="95"/>
  <c r="A274" i="95"/>
  <c r="E273" i="95"/>
  <c r="D273" i="95"/>
  <c r="C273" i="95"/>
  <c r="B273" i="95"/>
  <c r="A273" i="95"/>
  <c r="E272" i="95"/>
  <c r="D272" i="95"/>
  <c r="C272" i="95"/>
  <c r="B272" i="95"/>
  <c r="A272" i="95"/>
  <c r="E271" i="95"/>
  <c r="D271" i="95"/>
  <c r="C271" i="95"/>
  <c r="B271" i="95"/>
  <c r="A271" i="95"/>
  <c r="E270" i="95"/>
  <c r="D270" i="95"/>
  <c r="C270" i="95"/>
  <c r="B270" i="95"/>
  <c r="A270" i="95"/>
  <c r="E269" i="95"/>
  <c r="D269" i="95"/>
  <c r="C269" i="95"/>
  <c r="B269" i="95"/>
  <c r="A269" i="95"/>
  <c r="E268" i="95"/>
  <c r="D268" i="95"/>
  <c r="C268" i="95"/>
  <c r="B268" i="95"/>
  <c r="A268" i="95"/>
  <c r="E267" i="95"/>
  <c r="D267" i="95"/>
  <c r="C267" i="95"/>
  <c r="B267" i="95"/>
  <c r="A267" i="95"/>
  <c r="E266" i="95"/>
  <c r="D266" i="95"/>
  <c r="C266" i="95"/>
  <c r="B266" i="95"/>
  <c r="A266" i="95"/>
  <c r="E265" i="95"/>
  <c r="D265" i="95"/>
  <c r="C265" i="95"/>
  <c r="B265" i="95"/>
  <c r="A265" i="95"/>
  <c r="E264" i="95"/>
  <c r="D264" i="95"/>
  <c r="C264" i="95"/>
  <c r="B264" i="95"/>
  <c r="A264" i="95"/>
  <c r="E263" i="95"/>
  <c r="D263" i="95"/>
  <c r="C263" i="95"/>
  <c r="B263" i="95"/>
  <c r="A263" i="95"/>
  <c r="E262" i="95"/>
  <c r="D262" i="95"/>
  <c r="C262" i="95"/>
  <c r="B262" i="95"/>
  <c r="A262" i="95"/>
  <c r="E261" i="95"/>
  <c r="D261" i="95"/>
  <c r="C261" i="95"/>
  <c r="B261" i="95"/>
  <c r="A261" i="95"/>
  <c r="E260" i="95"/>
  <c r="D260" i="95"/>
  <c r="C260" i="95"/>
  <c r="B260" i="95"/>
  <c r="A260" i="95"/>
  <c r="E259" i="95"/>
  <c r="D259" i="95"/>
  <c r="C259" i="95"/>
  <c r="B259" i="95"/>
  <c r="A259" i="95"/>
  <c r="E258" i="95"/>
  <c r="D258" i="95"/>
  <c r="C258" i="95"/>
  <c r="B258" i="95"/>
  <c r="A258" i="95"/>
  <c r="E257" i="95"/>
  <c r="D257" i="95"/>
  <c r="C257" i="95"/>
  <c r="B257" i="95"/>
  <c r="A257" i="95"/>
  <c r="E256" i="95"/>
  <c r="D256" i="95"/>
  <c r="C256" i="95"/>
  <c r="B256" i="95"/>
  <c r="A256" i="95"/>
  <c r="E255" i="95"/>
  <c r="D255" i="95"/>
  <c r="C255" i="95"/>
  <c r="B255" i="95"/>
  <c r="A255" i="95"/>
  <c r="E254" i="95"/>
  <c r="D254" i="95"/>
  <c r="C254" i="95"/>
  <c r="B254" i="95"/>
  <c r="A254" i="95"/>
  <c r="E253" i="95"/>
  <c r="D253" i="95"/>
  <c r="C253" i="95"/>
  <c r="B253" i="95"/>
  <c r="A253" i="95"/>
  <c r="E252" i="95"/>
  <c r="D252" i="95"/>
  <c r="C252" i="95"/>
  <c r="B252" i="95"/>
  <c r="A252" i="95"/>
  <c r="E251" i="95"/>
  <c r="D251" i="95"/>
  <c r="C251" i="95"/>
  <c r="B251" i="95"/>
  <c r="A251" i="95"/>
  <c r="E250" i="95"/>
  <c r="D250" i="95"/>
  <c r="C250" i="95"/>
  <c r="B250" i="95"/>
  <c r="A250" i="95"/>
  <c r="E249" i="95"/>
  <c r="D249" i="95"/>
  <c r="C249" i="95"/>
  <c r="B249" i="95"/>
  <c r="A249" i="95"/>
  <c r="E248" i="95"/>
  <c r="D248" i="95"/>
  <c r="C248" i="95"/>
  <c r="B248" i="95"/>
  <c r="A248" i="95"/>
  <c r="E247" i="95"/>
  <c r="D247" i="95"/>
  <c r="C247" i="95"/>
  <c r="B247" i="95"/>
  <c r="A247" i="95"/>
  <c r="E246" i="95"/>
  <c r="D246" i="95"/>
  <c r="C246" i="95"/>
  <c r="B246" i="95"/>
  <c r="A246" i="95"/>
  <c r="E245" i="95"/>
  <c r="D245" i="95"/>
  <c r="C245" i="95"/>
  <c r="B245" i="95"/>
  <c r="A245" i="95"/>
  <c r="E244" i="95"/>
  <c r="D244" i="95"/>
  <c r="C244" i="95"/>
  <c r="B244" i="95"/>
  <c r="A244" i="95"/>
  <c r="E243" i="95"/>
  <c r="D243" i="95"/>
  <c r="C243" i="95"/>
  <c r="B243" i="95"/>
  <c r="A243" i="95"/>
  <c r="E242" i="95"/>
  <c r="D242" i="95"/>
  <c r="C242" i="95"/>
  <c r="B242" i="95"/>
  <c r="A242" i="95"/>
  <c r="E241" i="95"/>
  <c r="D241" i="95"/>
  <c r="C241" i="95"/>
  <c r="B241" i="95"/>
  <c r="A241" i="95"/>
  <c r="E240" i="95"/>
  <c r="D240" i="95"/>
  <c r="C240" i="95"/>
  <c r="B240" i="95"/>
  <c r="A240" i="95"/>
  <c r="E239" i="95"/>
  <c r="D239" i="95"/>
  <c r="C239" i="95"/>
  <c r="B239" i="95"/>
  <c r="A239" i="95"/>
  <c r="E238" i="95"/>
  <c r="D238" i="95"/>
  <c r="C238" i="95"/>
  <c r="B238" i="95"/>
  <c r="A238" i="95"/>
  <c r="E237" i="95"/>
  <c r="D237" i="95"/>
  <c r="C237" i="95"/>
  <c r="B237" i="95"/>
  <c r="A237" i="95"/>
  <c r="E236" i="95"/>
  <c r="D236" i="95"/>
  <c r="C236" i="95"/>
  <c r="B236" i="95"/>
  <c r="A236" i="95"/>
  <c r="E235" i="95"/>
  <c r="D235" i="95"/>
  <c r="C235" i="95"/>
  <c r="B235" i="95"/>
  <c r="A235" i="95"/>
  <c r="E234" i="95"/>
  <c r="D234" i="95"/>
  <c r="C234" i="95"/>
  <c r="B234" i="95"/>
  <c r="A234" i="95"/>
  <c r="E233" i="95"/>
  <c r="D233" i="95"/>
  <c r="C233" i="95"/>
  <c r="B233" i="95"/>
  <c r="A233" i="95"/>
  <c r="E232" i="95"/>
  <c r="D232" i="95"/>
  <c r="C232" i="95"/>
  <c r="B232" i="95"/>
  <c r="A232" i="95"/>
  <c r="E231" i="95"/>
  <c r="D231" i="95"/>
  <c r="C231" i="95"/>
  <c r="B231" i="95"/>
  <c r="A231" i="95"/>
  <c r="E230" i="95"/>
  <c r="D230" i="95"/>
  <c r="C230" i="95"/>
  <c r="B230" i="95"/>
  <c r="A230" i="95"/>
  <c r="E229" i="95"/>
  <c r="D229" i="95"/>
  <c r="C229" i="95"/>
  <c r="B229" i="95"/>
  <c r="A229" i="95"/>
  <c r="E228" i="95"/>
  <c r="D228" i="95"/>
  <c r="C228" i="95"/>
  <c r="B228" i="95"/>
  <c r="A228" i="95"/>
  <c r="E227" i="95"/>
  <c r="D227" i="95"/>
  <c r="C227" i="95"/>
  <c r="B227" i="95"/>
  <c r="A227" i="95"/>
  <c r="E226" i="95"/>
  <c r="D226" i="95"/>
  <c r="C226" i="95"/>
  <c r="B226" i="95"/>
  <c r="A226" i="95"/>
  <c r="E225" i="95"/>
  <c r="D225" i="95"/>
  <c r="C225" i="95"/>
  <c r="B225" i="95"/>
  <c r="A225" i="95"/>
  <c r="E224" i="95"/>
  <c r="D224" i="95"/>
  <c r="C224" i="95"/>
  <c r="B224" i="95"/>
  <c r="A224" i="95"/>
  <c r="E223" i="95"/>
  <c r="D223" i="95"/>
  <c r="C223" i="95"/>
  <c r="B223" i="95"/>
  <c r="A223" i="95"/>
  <c r="E222" i="95"/>
  <c r="D222" i="95"/>
  <c r="C222" i="95"/>
  <c r="B222" i="95"/>
  <c r="A222" i="95"/>
  <c r="E221" i="95"/>
  <c r="D221" i="95"/>
  <c r="C221" i="95"/>
  <c r="B221" i="95"/>
  <c r="A221" i="95"/>
  <c r="E220" i="95"/>
  <c r="D220" i="95"/>
  <c r="C220" i="95"/>
  <c r="B220" i="95"/>
  <c r="A220" i="95"/>
  <c r="E219" i="95"/>
  <c r="D219" i="95"/>
  <c r="C219" i="95"/>
  <c r="B219" i="95"/>
  <c r="A219" i="95"/>
  <c r="E218" i="95"/>
  <c r="D218" i="95"/>
  <c r="C218" i="95"/>
  <c r="B218" i="95"/>
  <c r="A218" i="95"/>
  <c r="E217" i="95"/>
  <c r="D217" i="95"/>
  <c r="C217" i="95"/>
  <c r="B217" i="95"/>
  <c r="A217" i="95"/>
  <c r="E216" i="95"/>
  <c r="D216" i="95"/>
  <c r="C216" i="95"/>
  <c r="B216" i="95"/>
  <c r="A216" i="95"/>
  <c r="E215" i="95"/>
  <c r="D215" i="95"/>
  <c r="C215" i="95"/>
  <c r="B215" i="95"/>
  <c r="A215" i="95"/>
  <c r="E214" i="95"/>
  <c r="D214" i="95"/>
  <c r="C214" i="95"/>
  <c r="B214" i="95"/>
  <c r="A214" i="95"/>
  <c r="E213" i="95"/>
  <c r="D213" i="95"/>
  <c r="C213" i="95"/>
  <c r="B213" i="95"/>
  <c r="A213" i="95"/>
  <c r="E212" i="95"/>
  <c r="D212" i="95"/>
  <c r="C212" i="95"/>
  <c r="B212" i="95"/>
  <c r="A212" i="95"/>
  <c r="E189" i="95"/>
  <c r="D189" i="95"/>
  <c r="C189" i="95"/>
  <c r="B189" i="95"/>
  <c r="A189" i="95"/>
  <c r="E188" i="95"/>
  <c r="D188" i="95"/>
  <c r="C188" i="95"/>
  <c r="B188" i="95"/>
  <c r="A188" i="95"/>
  <c r="E187" i="95"/>
  <c r="D187" i="95"/>
  <c r="C187" i="95"/>
  <c r="B187" i="95"/>
  <c r="A187" i="95"/>
  <c r="E186" i="95"/>
  <c r="D186" i="95"/>
  <c r="C186" i="95"/>
  <c r="B186" i="95"/>
  <c r="A186" i="95"/>
  <c r="E185" i="95"/>
  <c r="D185" i="95"/>
  <c r="C185" i="95"/>
  <c r="B185" i="95"/>
  <c r="A185" i="95"/>
  <c r="E184" i="95"/>
  <c r="D184" i="95"/>
  <c r="C184" i="95"/>
  <c r="B184" i="95"/>
  <c r="A184" i="95"/>
  <c r="E183" i="95"/>
  <c r="D183" i="95"/>
  <c r="C183" i="95"/>
  <c r="B183" i="95"/>
  <c r="A183" i="95"/>
  <c r="E182" i="95"/>
  <c r="D182" i="95"/>
  <c r="C182" i="95"/>
  <c r="B182" i="95"/>
  <c r="A182" i="95"/>
  <c r="E144" i="95"/>
  <c r="D144" i="95"/>
  <c r="C144" i="95"/>
  <c r="B144" i="95"/>
  <c r="A144" i="95"/>
  <c r="E143" i="95"/>
  <c r="D143" i="95"/>
  <c r="C143" i="95"/>
  <c r="B143" i="95"/>
  <c r="A143" i="95"/>
  <c r="E142" i="95"/>
  <c r="D142" i="95"/>
  <c r="C142" i="95"/>
  <c r="B142" i="95"/>
  <c r="A142" i="95"/>
  <c r="E123" i="95"/>
  <c r="D123" i="95"/>
  <c r="C123" i="95"/>
  <c r="B123" i="95"/>
  <c r="A123" i="95"/>
  <c r="E122" i="95"/>
  <c r="D122" i="95"/>
  <c r="C122" i="95"/>
  <c r="B122" i="95"/>
  <c r="A122" i="95"/>
  <c r="E121" i="95"/>
  <c r="D121" i="95"/>
  <c r="C121" i="95"/>
  <c r="B121" i="95"/>
  <c r="A121" i="95"/>
  <c r="E120" i="95"/>
  <c r="D120" i="95"/>
  <c r="C120" i="95"/>
  <c r="B120" i="95"/>
  <c r="A120" i="95"/>
  <c r="E119" i="95"/>
  <c r="D119" i="95"/>
  <c r="C119" i="95"/>
  <c r="B119" i="95"/>
  <c r="A119" i="95"/>
  <c r="E118" i="95"/>
  <c r="D118" i="95"/>
  <c r="C118" i="95"/>
  <c r="B118" i="95"/>
  <c r="A118" i="95"/>
  <c r="E117" i="95"/>
  <c r="D117" i="95"/>
  <c r="C117" i="95"/>
  <c r="B117" i="95"/>
  <c r="A117" i="95"/>
  <c r="E116" i="95"/>
  <c r="D116" i="95"/>
  <c r="C116" i="95"/>
  <c r="B116" i="95"/>
  <c r="A116" i="95"/>
  <c r="E115" i="95"/>
  <c r="D115" i="95"/>
  <c r="C115" i="95"/>
  <c r="B115" i="95"/>
  <c r="A115" i="95"/>
  <c r="E114" i="95"/>
  <c r="D114" i="95"/>
  <c r="C114" i="95"/>
  <c r="B114" i="95"/>
  <c r="A114" i="95"/>
  <c r="E111" i="95"/>
  <c r="D111" i="95"/>
  <c r="C111" i="95"/>
  <c r="B111" i="95"/>
  <c r="A111" i="95"/>
  <c r="E110" i="95"/>
  <c r="D110" i="95"/>
  <c r="C110" i="95"/>
  <c r="B110" i="95"/>
  <c r="A110" i="95"/>
  <c r="E109" i="95"/>
  <c r="D109" i="95"/>
  <c r="C109" i="95"/>
  <c r="B109" i="95"/>
  <c r="A109" i="95"/>
  <c r="E108" i="95"/>
  <c r="D108" i="95"/>
  <c r="C108" i="95"/>
  <c r="B108" i="95"/>
  <c r="A108" i="95"/>
  <c r="E107" i="95"/>
  <c r="D107" i="95"/>
  <c r="C107" i="95"/>
  <c r="B107" i="95"/>
  <c r="A107" i="95"/>
  <c r="E106" i="95"/>
  <c r="D106" i="95"/>
  <c r="C106" i="95"/>
  <c r="B106" i="95"/>
  <c r="A106" i="95"/>
  <c r="E105" i="95"/>
  <c r="D105" i="95"/>
  <c r="C105" i="95"/>
  <c r="B105" i="95"/>
  <c r="A105" i="95"/>
  <c r="E104" i="95"/>
  <c r="D104" i="95"/>
  <c r="C104" i="95"/>
  <c r="B104" i="95"/>
  <c r="A104" i="95"/>
  <c r="E103" i="95"/>
  <c r="D103" i="95"/>
  <c r="C103" i="95"/>
  <c r="B103" i="95"/>
  <c r="A103" i="95"/>
  <c r="E101" i="95"/>
  <c r="D101" i="95"/>
  <c r="C101" i="95"/>
  <c r="B101" i="95"/>
  <c r="A101" i="95"/>
  <c r="E100" i="95"/>
  <c r="D100" i="95"/>
  <c r="C100" i="95"/>
  <c r="B100" i="95"/>
  <c r="A100" i="95"/>
  <c r="E99" i="95"/>
  <c r="D99" i="95"/>
  <c r="C99" i="95"/>
  <c r="B99" i="95"/>
  <c r="A99" i="95"/>
  <c r="E98" i="95"/>
  <c r="D98" i="95"/>
  <c r="C98" i="95"/>
  <c r="B98" i="95"/>
  <c r="A98" i="95"/>
  <c r="E93" i="95"/>
  <c r="D93" i="95"/>
  <c r="C93" i="95"/>
  <c r="B93" i="95"/>
  <c r="A93" i="95"/>
  <c r="E92" i="95"/>
  <c r="D92" i="95"/>
  <c r="C92" i="95"/>
  <c r="B92" i="95"/>
  <c r="A92" i="95"/>
  <c r="E91" i="95"/>
  <c r="D91" i="95"/>
  <c r="C91" i="95"/>
  <c r="B91" i="95"/>
  <c r="A91" i="95"/>
  <c r="E90" i="95"/>
  <c r="D90" i="95"/>
  <c r="C90" i="95"/>
  <c r="B90" i="95"/>
  <c r="A90" i="95"/>
  <c r="E89" i="95"/>
  <c r="D89" i="95"/>
  <c r="C89" i="95"/>
  <c r="B89" i="95"/>
  <c r="A89" i="95"/>
  <c r="E88" i="95"/>
  <c r="D88" i="95"/>
  <c r="C88" i="95"/>
  <c r="B88" i="95"/>
  <c r="A88" i="95"/>
  <c r="E87" i="95"/>
  <c r="D87" i="95"/>
  <c r="C87" i="95"/>
  <c r="B87" i="95"/>
  <c r="A87" i="95"/>
  <c r="E86" i="95"/>
  <c r="D86" i="95"/>
  <c r="C86" i="95"/>
  <c r="B86" i="95"/>
  <c r="A86" i="95"/>
  <c r="E85" i="95"/>
  <c r="D85" i="95"/>
  <c r="C85" i="95"/>
  <c r="B85" i="95"/>
  <c r="A85" i="95"/>
  <c r="E84" i="95"/>
  <c r="D84" i="95"/>
  <c r="C84" i="95"/>
  <c r="B84" i="95"/>
  <c r="A84" i="95"/>
  <c r="E83" i="95"/>
  <c r="D83" i="95"/>
  <c r="C83" i="95"/>
  <c r="B83" i="95"/>
  <c r="A83" i="95"/>
  <c r="E82" i="95"/>
  <c r="D82" i="95"/>
  <c r="C82" i="95"/>
  <c r="B82" i="95"/>
  <c r="A82" i="95"/>
  <c r="E81" i="95"/>
  <c r="D81" i="95"/>
  <c r="C81" i="95"/>
  <c r="B81" i="95"/>
  <c r="A81" i="95"/>
  <c r="E80" i="95"/>
  <c r="D80" i="95"/>
  <c r="C80" i="95"/>
  <c r="B80" i="95"/>
  <c r="A80" i="95"/>
  <c r="E79" i="95"/>
  <c r="D79" i="95"/>
  <c r="C79" i="95"/>
  <c r="B79" i="95"/>
  <c r="A79" i="95"/>
  <c r="E78" i="95"/>
  <c r="D78" i="95"/>
  <c r="C78" i="95"/>
  <c r="B78" i="95"/>
  <c r="A78" i="95"/>
  <c r="E77" i="95"/>
  <c r="D77" i="95"/>
  <c r="C77" i="95"/>
  <c r="B77" i="95"/>
  <c r="A77" i="95"/>
  <c r="E76" i="95"/>
  <c r="D76" i="95"/>
  <c r="C76" i="95"/>
  <c r="B76" i="95"/>
  <c r="A76" i="95"/>
  <c r="E66" i="95"/>
  <c r="D66" i="95"/>
  <c r="C66" i="95"/>
  <c r="B66" i="95"/>
  <c r="A66" i="95"/>
  <c r="E65" i="95"/>
  <c r="D65" i="95"/>
  <c r="C65" i="95"/>
  <c r="B65" i="95"/>
  <c r="A65" i="95"/>
  <c r="E64" i="95"/>
  <c r="D64" i="95"/>
  <c r="C64" i="95"/>
  <c r="B64" i="95"/>
  <c r="A64" i="95"/>
  <c r="E63" i="95"/>
  <c r="D63" i="95"/>
  <c r="C63" i="95"/>
  <c r="B63" i="95"/>
  <c r="A63" i="95"/>
  <c r="E62" i="95"/>
  <c r="D62" i="95"/>
  <c r="C62" i="95"/>
  <c r="B62" i="95"/>
  <c r="A62" i="95"/>
  <c r="E61" i="95"/>
  <c r="D61" i="95"/>
  <c r="C61" i="95"/>
  <c r="B61" i="95"/>
  <c r="A61" i="95"/>
  <c r="E60" i="95"/>
  <c r="D60" i="95"/>
  <c r="C60" i="95"/>
  <c r="B60" i="95"/>
  <c r="A60" i="95"/>
  <c r="E59" i="95"/>
  <c r="D59" i="95"/>
  <c r="C59" i="95"/>
  <c r="B59" i="95"/>
  <c r="A59" i="95"/>
  <c r="E58" i="95"/>
  <c r="D58" i="95"/>
  <c r="C58" i="95"/>
  <c r="B58" i="95"/>
  <c r="A58" i="95"/>
  <c r="E57" i="95"/>
  <c r="D57" i="95"/>
  <c r="C57" i="95"/>
  <c r="B57" i="95"/>
  <c r="A57" i="95"/>
  <c r="E56" i="95"/>
  <c r="D56" i="95"/>
  <c r="C56" i="95"/>
  <c r="B56" i="95"/>
  <c r="A56" i="95"/>
  <c r="E55" i="95"/>
  <c r="D55" i="95"/>
  <c r="C55" i="95"/>
  <c r="B55" i="95"/>
  <c r="A55" i="95"/>
  <c r="E54" i="95"/>
  <c r="D54" i="95"/>
  <c r="C54" i="95"/>
  <c r="B54" i="95"/>
  <c r="A54" i="95"/>
  <c r="E53" i="95"/>
  <c r="D53" i="95"/>
  <c r="C53" i="95"/>
  <c r="B53" i="95"/>
  <c r="A53" i="95"/>
  <c r="E52" i="95"/>
  <c r="D52" i="95"/>
  <c r="C52" i="95"/>
  <c r="B52" i="95"/>
  <c r="A52" i="95"/>
  <c r="E51" i="95"/>
  <c r="D51" i="95"/>
  <c r="C51" i="95"/>
  <c r="B51" i="95"/>
  <c r="A51" i="95"/>
  <c r="E50" i="95"/>
  <c r="D50" i="95"/>
  <c r="C50" i="95"/>
  <c r="B50" i="95"/>
  <c r="A50" i="95"/>
  <c r="E49" i="95"/>
  <c r="D49" i="95"/>
  <c r="C49" i="95"/>
  <c r="B49" i="95"/>
  <c r="A49" i="95"/>
  <c r="E48" i="95"/>
  <c r="D48" i="95"/>
  <c r="C48" i="95"/>
  <c r="B48" i="95"/>
  <c r="A48" i="95"/>
  <c r="E47" i="95"/>
  <c r="D47" i="95"/>
  <c r="C47" i="95"/>
  <c r="B47" i="95"/>
  <c r="A47" i="95"/>
  <c r="E46" i="95"/>
  <c r="D46" i="95"/>
  <c r="C46" i="95"/>
  <c r="B46" i="95"/>
  <c r="A46" i="95"/>
  <c r="E45" i="95"/>
  <c r="D45" i="95"/>
  <c r="C45" i="95"/>
  <c r="B45" i="95"/>
  <c r="A45" i="95"/>
  <c r="E44" i="95"/>
  <c r="D44" i="95"/>
  <c r="C44" i="95"/>
  <c r="B44" i="95"/>
  <c r="A44" i="95"/>
  <c r="E43" i="95"/>
  <c r="D43" i="95"/>
  <c r="C43" i="95"/>
  <c r="B43" i="95"/>
  <c r="A43" i="95"/>
  <c r="E42" i="95"/>
  <c r="D42" i="95"/>
  <c r="C42" i="95"/>
  <c r="B42" i="95"/>
  <c r="A42" i="95"/>
  <c r="E41" i="95"/>
  <c r="D41" i="95"/>
  <c r="C41" i="95"/>
  <c r="B41" i="95"/>
  <c r="A41" i="95"/>
  <c r="E40" i="95"/>
  <c r="D40" i="95"/>
  <c r="C40" i="95"/>
  <c r="B40" i="95"/>
  <c r="A40" i="95"/>
  <c r="E39" i="95"/>
  <c r="D39" i="95"/>
  <c r="C39" i="95"/>
  <c r="B39" i="95"/>
  <c r="A39" i="95"/>
  <c r="E38" i="95"/>
  <c r="D38" i="95"/>
  <c r="C38" i="95"/>
  <c r="B38" i="95"/>
  <c r="A38" i="95"/>
  <c r="E37" i="95"/>
  <c r="D37" i="95"/>
  <c r="C37" i="95"/>
  <c r="B37" i="95"/>
  <c r="A37" i="95"/>
  <c r="E36" i="95"/>
  <c r="D36" i="95"/>
  <c r="C36" i="95"/>
  <c r="B36" i="95"/>
  <c r="A36" i="95"/>
  <c r="E35" i="95"/>
  <c r="D35" i="95"/>
  <c r="C35" i="95"/>
  <c r="B35" i="95"/>
  <c r="A35" i="95"/>
  <c r="E34" i="95"/>
  <c r="D34" i="95"/>
  <c r="C34" i="95"/>
  <c r="B34" i="95"/>
  <c r="A34" i="95"/>
  <c r="E33" i="95"/>
  <c r="D33" i="95"/>
  <c r="C33" i="95"/>
  <c r="B33" i="95"/>
  <c r="A33" i="95"/>
  <c r="E32" i="95"/>
  <c r="D32" i="95"/>
  <c r="C32" i="95"/>
  <c r="B32" i="95"/>
  <c r="A32" i="95"/>
  <c r="E31" i="95"/>
  <c r="D31" i="95"/>
  <c r="C31" i="95"/>
  <c r="B31" i="95"/>
  <c r="A31" i="95"/>
  <c r="E30" i="95"/>
  <c r="D30" i="95"/>
  <c r="C30" i="95"/>
  <c r="B30" i="95"/>
  <c r="A30" i="95"/>
  <c r="E29" i="95"/>
  <c r="D29" i="95"/>
  <c r="C29" i="95"/>
  <c r="B29" i="95"/>
  <c r="A29" i="95"/>
  <c r="E28" i="95"/>
  <c r="D28" i="95"/>
  <c r="C28" i="95"/>
  <c r="B28" i="95"/>
  <c r="A28" i="95"/>
  <c r="E27" i="95"/>
  <c r="D27" i="95"/>
  <c r="C27" i="95"/>
  <c r="B27" i="95"/>
  <c r="A27" i="95"/>
  <c r="E26" i="95"/>
  <c r="D26" i="95"/>
  <c r="C26" i="95"/>
  <c r="B26" i="95"/>
  <c r="A26" i="95"/>
  <c r="E25" i="95"/>
  <c r="D25" i="95"/>
  <c r="C25" i="95"/>
  <c r="B25" i="95"/>
  <c r="A25" i="95"/>
  <c r="E24" i="95"/>
  <c r="D24" i="95"/>
  <c r="C24" i="95"/>
  <c r="B24" i="95"/>
  <c r="A24" i="95"/>
  <c r="E23" i="95"/>
  <c r="D23" i="95"/>
  <c r="C23" i="95"/>
  <c r="B23" i="95"/>
  <c r="A23" i="95"/>
  <c r="E22" i="95"/>
  <c r="D22" i="95"/>
  <c r="C22" i="95"/>
  <c r="B22" i="95"/>
  <c r="A22" i="95"/>
  <c r="E21" i="95"/>
  <c r="D21" i="95"/>
  <c r="C21" i="95"/>
  <c r="B21" i="95"/>
  <c r="A21" i="95"/>
  <c r="E20" i="95"/>
  <c r="D20" i="95"/>
  <c r="C20" i="95"/>
  <c r="B20" i="95"/>
  <c r="A20" i="95"/>
  <c r="E19" i="95"/>
  <c r="D19" i="95"/>
  <c r="C19" i="95"/>
  <c r="B19" i="95"/>
  <c r="A19" i="95"/>
  <c r="E18" i="95"/>
  <c r="D18" i="95"/>
  <c r="C18" i="95"/>
  <c r="B18" i="95"/>
  <c r="A18" i="95"/>
  <c r="E17" i="95"/>
  <c r="D17" i="95"/>
  <c r="C17" i="95"/>
  <c r="B17" i="95"/>
  <c r="A17" i="95"/>
  <c r="E16" i="95"/>
  <c r="D16" i="95"/>
  <c r="C16" i="95"/>
  <c r="B16" i="95"/>
  <c r="A16" i="95"/>
  <c r="E15" i="95"/>
  <c r="D15" i="95"/>
  <c r="C15" i="95"/>
  <c r="B15" i="95"/>
  <c r="A15" i="95"/>
  <c r="E14" i="95"/>
  <c r="D14" i="95"/>
  <c r="C14" i="95"/>
  <c r="B14" i="95"/>
  <c r="A14" i="95"/>
  <c r="E13" i="95"/>
  <c r="D13" i="95"/>
  <c r="C13" i="95"/>
  <c r="B13" i="95"/>
  <c r="A13" i="95"/>
  <c r="E12" i="95"/>
  <c r="D12" i="95"/>
  <c r="C12" i="95"/>
  <c r="B12" i="95"/>
  <c r="A12" i="95"/>
  <c r="E11" i="95"/>
  <c r="D11" i="95"/>
  <c r="C11" i="95"/>
  <c r="B11" i="95"/>
  <c r="A11" i="95"/>
  <c r="E10" i="95"/>
  <c r="D10" i="95"/>
  <c r="C10" i="95"/>
  <c r="B10" i="95"/>
  <c r="A10" i="95"/>
  <c r="E9" i="95"/>
  <c r="D9" i="95"/>
  <c r="C9" i="95"/>
  <c r="B9" i="95"/>
  <c r="A9" i="95"/>
  <c r="E8" i="95"/>
  <c r="D8" i="95"/>
  <c r="C8" i="95"/>
  <c r="B8" i="95"/>
  <c r="A8" i="95"/>
  <c r="E7" i="95"/>
  <c r="D7" i="95"/>
  <c r="C7" i="95"/>
  <c r="B7" i="95"/>
  <c r="A7" i="95"/>
  <c r="E6" i="95"/>
  <c r="D6" i="95"/>
  <c r="C6" i="95"/>
  <c r="B6" i="95"/>
  <c r="A6" i="95"/>
  <c r="E5" i="95"/>
  <c r="D5" i="95"/>
  <c r="C5" i="95"/>
  <c r="B5" i="95"/>
  <c r="A5" i="95"/>
  <c r="E4" i="95"/>
  <c r="D4" i="95"/>
  <c r="C4" i="95"/>
  <c r="B4" i="95"/>
  <c r="A4" i="95"/>
  <c r="E3" i="95"/>
  <c r="D3" i="95"/>
  <c r="C3" i="95"/>
  <c r="B3" i="95"/>
  <c r="A3" i="95"/>
  <c r="E2" i="95"/>
  <c r="D2" i="95"/>
  <c r="C2" i="95"/>
  <c r="B2" i="95"/>
  <c r="A2" i="95"/>
  <c r="AF339" i="95" l="1"/>
  <c r="B6" i="94"/>
  <c r="I113" i="96" l="1"/>
  <c r="I112" i="96"/>
  <c r="AH6" i="96" l="1"/>
  <c r="AH7" i="96"/>
  <c r="AH8" i="96"/>
  <c r="AH9" i="96"/>
  <c r="AH10" i="96"/>
  <c r="AH11" i="96"/>
  <c r="AH12" i="96"/>
  <c r="AH13" i="96"/>
  <c r="AH14" i="96"/>
  <c r="AH15" i="96"/>
  <c r="AH16" i="96"/>
  <c r="AH17" i="96"/>
  <c r="AH18" i="96"/>
  <c r="AH19" i="96"/>
  <c r="AH20" i="96"/>
  <c r="AH21" i="96"/>
  <c r="AH22" i="96"/>
  <c r="AH23" i="96"/>
  <c r="AH24" i="96"/>
  <c r="AH25" i="96"/>
  <c r="AH26" i="96"/>
  <c r="AH27" i="96"/>
  <c r="AH28" i="96"/>
  <c r="AH29" i="96"/>
  <c r="AH30" i="96"/>
  <c r="AH31" i="96"/>
  <c r="AH32" i="96"/>
  <c r="AH33" i="96"/>
  <c r="AH34" i="96"/>
  <c r="AH35" i="96"/>
  <c r="AH36" i="96"/>
  <c r="AH37" i="96"/>
  <c r="AH38" i="96"/>
  <c r="AH39" i="96"/>
  <c r="AH40" i="96"/>
  <c r="AH41" i="96"/>
  <c r="AH42" i="96"/>
  <c r="AH43" i="96"/>
  <c r="AH44" i="96"/>
  <c r="AH45" i="96"/>
  <c r="AH46" i="96"/>
  <c r="AH47" i="96"/>
  <c r="AH48" i="96"/>
  <c r="AH49" i="96"/>
  <c r="AH50" i="96"/>
  <c r="AH51" i="96"/>
  <c r="AH52" i="96"/>
  <c r="AH53" i="96"/>
  <c r="AH54" i="96"/>
  <c r="AH55" i="96"/>
  <c r="AH56" i="96"/>
  <c r="AH57" i="96"/>
  <c r="AH58" i="96"/>
  <c r="AH59" i="96"/>
  <c r="AH60" i="96"/>
  <c r="AH61" i="96"/>
  <c r="AH62" i="96"/>
  <c r="AH63" i="96"/>
  <c r="AH64" i="96"/>
  <c r="AH65" i="96"/>
  <c r="AH66" i="96"/>
  <c r="AH67" i="96"/>
  <c r="AH68" i="96"/>
  <c r="AH69" i="96"/>
  <c r="AH70" i="96"/>
  <c r="AH71" i="96"/>
  <c r="AH72" i="96"/>
  <c r="AH73" i="96"/>
  <c r="AH74" i="96"/>
  <c r="AH75" i="96"/>
  <c r="AH76" i="96"/>
  <c r="AH77" i="96"/>
  <c r="AH78" i="96"/>
  <c r="AH79" i="96"/>
  <c r="AH80" i="96"/>
  <c r="AH81" i="96"/>
  <c r="AH82" i="96"/>
  <c r="AH83" i="96"/>
  <c r="AH84" i="96"/>
  <c r="AH85" i="96"/>
  <c r="AH86" i="96"/>
  <c r="AH87" i="96"/>
  <c r="AH88" i="96"/>
  <c r="AH89" i="96"/>
  <c r="AH90" i="96"/>
  <c r="AH91" i="96"/>
  <c r="AH92" i="96"/>
  <c r="AH93" i="96"/>
  <c r="AH94" i="96"/>
  <c r="AH95" i="96"/>
  <c r="AH96" i="96"/>
  <c r="AH97" i="96"/>
  <c r="AH98" i="96"/>
  <c r="AH99" i="96"/>
  <c r="AH100" i="96"/>
  <c r="AH101" i="96"/>
  <c r="AH102" i="96"/>
  <c r="AH103" i="96"/>
  <c r="AH104" i="96"/>
  <c r="AH105" i="96"/>
  <c r="AH106" i="96"/>
  <c r="AH107" i="96"/>
  <c r="AH108" i="96"/>
  <c r="AH109" i="96"/>
  <c r="AH110" i="96"/>
  <c r="AH111" i="96"/>
  <c r="AH112" i="96"/>
  <c r="AH113" i="96"/>
  <c r="AH114" i="96"/>
  <c r="AH115" i="96"/>
  <c r="AH116" i="96"/>
  <c r="AH117" i="96"/>
  <c r="AH118" i="96"/>
  <c r="AH119" i="96"/>
  <c r="AH120" i="96"/>
  <c r="AH121" i="96"/>
  <c r="AH122" i="96"/>
  <c r="AH123" i="96"/>
  <c r="AH124" i="96"/>
  <c r="AH125" i="96"/>
  <c r="AH126" i="96"/>
  <c r="AH127" i="96"/>
  <c r="AH128" i="96"/>
  <c r="AH129" i="96"/>
  <c r="AH130" i="96"/>
  <c r="AH131" i="96"/>
  <c r="AH132" i="96"/>
  <c r="AH133" i="96"/>
  <c r="AH134" i="96"/>
  <c r="AH135" i="96"/>
  <c r="AH136" i="96"/>
  <c r="AH137" i="96"/>
  <c r="AH138" i="96"/>
  <c r="AH139" i="96"/>
  <c r="AH140" i="96"/>
  <c r="AH141" i="96"/>
  <c r="AH142" i="96"/>
  <c r="AH143" i="96"/>
  <c r="AH144" i="96"/>
  <c r="AH145" i="96"/>
  <c r="AH146" i="96"/>
  <c r="AH147" i="96"/>
  <c r="AH148" i="96"/>
  <c r="AH149" i="96"/>
  <c r="AH150" i="96"/>
  <c r="AH151" i="96"/>
  <c r="AH152" i="96"/>
  <c r="AH153" i="96"/>
  <c r="AH154" i="96"/>
  <c r="AH155" i="96"/>
  <c r="AH156" i="96"/>
  <c r="AH157" i="96"/>
  <c r="AH158" i="96"/>
  <c r="AH159" i="96"/>
  <c r="AH160" i="96"/>
  <c r="AH161" i="96"/>
  <c r="AH162" i="96"/>
  <c r="AH163" i="96"/>
  <c r="AH164" i="96"/>
  <c r="AH165" i="96"/>
  <c r="AH166" i="96"/>
  <c r="AH167" i="96"/>
  <c r="AH168" i="96"/>
  <c r="AH169" i="96"/>
  <c r="AH170" i="96"/>
  <c r="AH171" i="96"/>
  <c r="AH172" i="96"/>
  <c r="AH173" i="96"/>
  <c r="AH174" i="96"/>
  <c r="AH175" i="96"/>
  <c r="AH176" i="96"/>
  <c r="AH177" i="96"/>
  <c r="AH178" i="96"/>
  <c r="AH179" i="96"/>
  <c r="AH180" i="96"/>
  <c r="AH181" i="96"/>
  <c r="AH182" i="96"/>
  <c r="AH183" i="96"/>
  <c r="AH184" i="96"/>
  <c r="AH185" i="96"/>
  <c r="AH186" i="96"/>
  <c r="AH187" i="96"/>
  <c r="AH188" i="96"/>
  <c r="AH189" i="96"/>
  <c r="AH190" i="96"/>
  <c r="AH191" i="96"/>
  <c r="AH192" i="96"/>
  <c r="AH193" i="96"/>
  <c r="AH194" i="96"/>
  <c r="AH195" i="96"/>
  <c r="AH196" i="96"/>
  <c r="AH197" i="96"/>
  <c r="AH198" i="96"/>
  <c r="AH199" i="96"/>
  <c r="AH200" i="96"/>
  <c r="AH201" i="96"/>
  <c r="AH202" i="96"/>
  <c r="AH203" i="96"/>
  <c r="AH204" i="96"/>
  <c r="AH205" i="96"/>
  <c r="AH206" i="96"/>
  <c r="AH207" i="96"/>
  <c r="AH208" i="96"/>
  <c r="AH209" i="96"/>
  <c r="AH210" i="96"/>
  <c r="AH211" i="96"/>
  <c r="AH212" i="96"/>
  <c r="AH213" i="96"/>
  <c r="AH214" i="96"/>
  <c r="AH215" i="96"/>
  <c r="AH216" i="96"/>
  <c r="AH217" i="96"/>
  <c r="AH218" i="96"/>
  <c r="AH219" i="96"/>
  <c r="AH220" i="96"/>
  <c r="AH221" i="96"/>
  <c r="AH222" i="96"/>
  <c r="AH223" i="96"/>
  <c r="AH224" i="96"/>
  <c r="AH225" i="96"/>
  <c r="AH226" i="96"/>
  <c r="AH227" i="96"/>
  <c r="AH228" i="96"/>
  <c r="AH229" i="96"/>
  <c r="AH230" i="96"/>
  <c r="AH231" i="96"/>
  <c r="AH232" i="96"/>
  <c r="AH233" i="96"/>
  <c r="AH234" i="96"/>
  <c r="AH235" i="96"/>
  <c r="AH236" i="96"/>
  <c r="AH237" i="96"/>
  <c r="AH238" i="96"/>
  <c r="AH239" i="96"/>
  <c r="AH240" i="96"/>
  <c r="AH241" i="96"/>
  <c r="AH242" i="96"/>
  <c r="AH243" i="96"/>
  <c r="AH244" i="96"/>
  <c r="AH245" i="96"/>
  <c r="AH246" i="96"/>
  <c r="AH247" i="96"/>
  <c r="AH248" i="96"/>
  <c r="AH249" i="96"/>
  <c r="AH250" i="96"/>
  <c r="AH251" i="96"/>
  <c r="AH252" i="96"/>
  <c r="AH253" i="96"/>
  <c r="AH254" i="96"/>
  <c r="AH255" i="96"/>
  <c r="AH256" i="96"/>
  <c r="AH257" i="96"/>
  <c r="AH258" i="96"/>
  <c r="AH259" i="96"/>
  <c r="AH260" i="96"/>
  <c r="AH261" i="96"/>
  <c r="AH262" i="96"/>
  <c r="AH263" i="96"/>
  <c r="AH264" i="96"/>
  <c r="AH265" i="96"/>
  <c r="AH266" i="96"/>
  <c r="AH267" i="96"/>
  <c r="AH268" i="96"/>
  <c r="AH269" i="96"/>
  <c r="AH270" i="96"/>
  <c r="AH271" i="96"/>
  <c r="AH272" i="96"/>
  <c r="AH273" i="96"/>
  <c r="AH274" i="96"/>
  <c r="AH275" i="96"/>
  <c r="AH276" i="96"/>
  <c r="AH277" i="96"/>
  <c r="AH278" i="96"/>
  <c r="AH279" i="96"/>
  <c r="AH280" i="96"/>
  <c r="AH281" i="96"/>
  <c r="AH282" i="96"/>
  <c r="AH283" i="96"/>
  <c r="AH284" i="96"/>
  <c r="AH285" i="96"/>
  <c r="AH286" i="96"/>
  <c r="AH287" i="96"/>
  <c r="AH288" i="96"/>
  <c r="AH289" i="96"/>
  <c r="AH290" i="96"/>
  <c r="AH291" i="96"/>
  <c r="AH292" i="96"/>
  <c r="AH293" i="96"/>
  <c r="AH294" i="96"/>
  <c r="AH295" i="96"/>
  <c r="AH296" i="96"/>
  <c r="AH297" i="96"/>
  <c r="AH298" i="96"/>
  <c r="AH299" i="96"/>
  <c r="AH300" i="96"/>
  <c r="AH301" i="96"/>
  <c r="AH302" i="96"/>
  <c r="AH303" i="96"/>
  <c r="AH304" i="96"/>
  <c r="AH305" i="96"/>
  <c r="AH306" i="96"/>
  <c r="AH307" i="96"/>
  <c r="AH308" i="96"/>
  <c r="AH309" i="96"/>
  <c r="AH310" i="96"/>
  <c r="AH311" i="96"/>
  <c r="AH312" i="96"/>
  <c r="AH313" i="96"/>
  <c r="AH314" i="96"/>
  <c r="AH315" i="96"/>
  <c r="AH316" i="96"/>
  <c r="AH317" i="96"/>
  <c r="AH318" i="96"/>
  <c r="AH319" i="96"/>
  <c r="AH320" i="96"/>
  <c r="AH321" i="96"/>
  <c r="AH322" i="96"/>
  <c r="AH323" i="96"/>
  <c r="AH324" i="96"/>
  <c r="AH325" i="96"/>
  <c r="AH326" i="96"/>
  <c r="AH327" i="96"/>
  <c r="AH328" i="96"/>
  <c r="AH329" i="96"/>
  <c r="AH330" i="96"/>
  <c r="AH331" i="96"/>
  <c r="AH332" i="96"/>
  <c r="AH333" i="96"/>
  <c r="AH334" i="96"/>
  <c r="AH335" i="96"/>
  <c r="AH336" i="96"/>
  <c r="AH337" i="96"/>
  <c r="AH338" i="96"/>
  <c r="AH339" i="96"/>
  <c r="AH340" i="96"/>
  <c r="AH341" i="96"/>
  <c r="AH342" i="96"/>
  <c r="AH343" i="96"/>
  <c r="AH344" i="96"/>
  <c r="AH345" i="96"/>
  <c r="AH346" i="96"/>
  <c r="AH347" i="96"/>
  <c r="AH348" i="96"/>
  <c r="AH349" i="96"/>
  <c r="AH350" i="96"/>
  <c r="AH351" i="96"/>
  <c r="AH352" i="96"/>
  <c r="AH353" i="96"/>
  <c r="AH354" i="96"/>
  <c r="AH355" i="96"/>
  <c r="AH356" i="96"/>
  <c r="AH357" i="96"/>
  <c r="AH358" i="96"/>
  <c r="AH359" i="96"/>
  <c r="AH360" i="96"/>
  <c r="AH361" i="96"/>
  <c r="AH362" i="96"/>
  <c r="AH363" i="96"/>
  <c r="AH364" i="96"/>
  <c r="AH365" i="96"/>
  <c r="AH366" i="96"/>
  <c r="AH367" i="96"/>
  <c r="AH368" i="96"/>
  <c r="AH369" i="96"/>
  <c r="AH370" i="96"/>
  <c r="AH371" i="96"/>
  <c r="AH372" i="96"/>
  <c r="AH373" i="96"/>
  <c r="AH374" i="96"/>
  <c r="AH375" i="96"/>
  <c r="AH376" i="96"/>
  <c r="AH377" i="96"/>
  <c r="AH378" i="96"/>
  <c r="AH379" i="96"/>
  <c r="AH380" i="96"/>
  <c r="AH381" i="96"/>
  <c r="AH382" i="96"/>
  <c r="AH383" i="96"/>
  <c r="AH384" i="96"/>
  <c r="AH385" i="96"/>
  <c r="AH386" i="96"/>
  <c r="AH387" i="96"/>
  <c r="AH388" i="96"/>
  <c r="AH389" i="96"/>
  <c r="AH390" i="96"/>
  <c r="AH391" i="96"/>
  <c r="AH392" i="96"/>
  <c r="AH393" i="96"/>
  <c r="AH394" i="96"/>
  <c r="AH395" i="96"/>
  <c r="AH396" i="96"/>
  <c r="AH397" i="96"/>
  <c r="AH398" i="96"/>
  <c r="AH399" i="96"/>
  <c r="AH400" i="96"/>
  <c r="AH401" i="96"/>
  <c r="AH402" i="96"/>
  <c r="AH403" i="96"/>
  <c r="AH404" i="96"/>
  <c r="AH405" i="96"/>
  <c r="AH406" i="96"/>
  <c r="AH407" i="96"/>
  <c r="AH408" i="96"/>
  <c r="AH409" i="96"/>
  <c r="AH410" i="96"/>
  <c r="AH411" i="96"/>
  <c r="AH412" i="96"/>
  <c r="AH413" i="96"/>
  <c r="AH414" i="96"/>
  <c r="AH415" i="96"/>
  <c r="AH416" i="96"/>
  <c r="AH417" i="96"/>
  <c r="AH418" i="96"/>
  <c r="AH419" i="96"/>
  <c r="AH420" i="96"/>
  <c r="AH421" i="96"/>
  <c r="AH422" i="96"/>
  <c r="AH423" i="96"/>
  <c r="AH424" i="96"/>
  <c r="AH425" i="96"/>
  <c r="AH426" i="96"/>
  <c r="AH427" i="96"/>
  <c r="AH428" i="96"/>
  <c r="AH429" i="96"/>
  <c r="AH430" i="96"/>
  <c r="AH431" i="96"/>
  <c r="AH432" i="96"/>
  <c r="AH433" i="96"/>
  <c r="AH434" i="96"/>
  <c r="AH435" i="96"/>
  <c r="AH436" i="96"/>
  <c r="AH437" i="96"/>
  <c r="AH438" i="96"/>
  <c r="AH439" i="96"/>
  <c r="AH440" i="96"/>
  <c r="AH441" i="96"/>
  <c r="AH442" i="96"/>
  <c r="AH443" i="96"/>
  <c r="AH444" i="96"/>
  <c r="AH445" i="96"/>
  <c r="AH446" i="96"/>
  <c r="AH447" i="96"/>
  <c r="AH448" i="96"/>
  <c r="AH449" i="96"/>
  <c r="AH450" i="96"/>
  <c r="AH451" i="96"/>
  <c r="AH452" i="96"/>
  <c r="AH453" i="96"/>
  <c r="AH454" i="96"/>
  <c r="AH455" i="96"/>
  <c r="AH456" i="96"/>
  <c r="AH457" i="96"/>
  <c r="AH458" i="96"/>
  <c r="AH459" i="96"/>
  <c r="AH460" i="96"/>
  <c r="AH461" i="96"/>
  <c r="AH462" i="96"/>
  <c r="AH463" i="96"/>
  <c r="AH464" i="96"/>
  <c r="AH465" i="96"/>
  <c r="AH466" i="96"/>
  <c r="AH467" i="96"/>
  <c r="AH468" i="96"/>
  <c r="AH469" i="96"/>
  <c r="AH470" i="96"/>
  <c r="AH471" i="96"/>
  <c r="AH472" i="96"/>
  <c r="AH473" i="96"/>
  <c r="AH474" i="96"/>
  <c r="AH475" i="96"/>
  <c r="AH476" i="96"/>
  <c r="AH477" i="96"/>
  <c r="AH478" i="96"/>
  <c r="AH479" i="96"/>
  <c r="AH480" i="96"/>
  <c r="AH481" i="96"/>
  <c r="AH482" i="96"/>
  <c r="AH483" i="96"/>
  <c r="AH484" i="96"/>
  <c r="AH485" i="96"/>
  <c r="AH486" i="96"/>
  <c r="AH487" i="96"/>
  <c r="AH488" i="96"/>
  <c r="AH489" i="96"/>
  <c r="AH490" i="96"/>
  <c r="AH491" i="96"/>
  <c r="AH492" i="96"/>
  <c r="AH493" i="96"/>
  <c r="AH494" i="96"/>
  <c r="AH495" i="96"/>
  <c r="AH496" i="96"/>
  <c r="AH497" i="96"/>
  <c r="AH498" i="96"/>
  <c r="AH499" i="96"/>
  <c r="AH500" i="96"/>
  <c r="AH501" i="96"/>
  <c r="AH502" i="96"/>
  <c r="AH503" i="96"/>
  <c r="AH504" i="96"/>
  <c r="AH505" i="96"/>
  <c r="AH506" i="96"/>
  <c r="AH507" i="96"/>
  <c r="AH508" i="96"/>
  <c r="AH509" i="96"/>
  <c r="AH510" i="96"/>
  <c r="AH511" i="96"/>
  <c r="AH512" i="96"/>
  <c r="AH513" i="96"/>
  <c r="AH514" i="96"/>
  <c r="AH515" i="96"/>
  <c r="AH516" i="96"/>
  <c r="AH517" i="96"/>
  <c r="AH518" i="96"/>
  <c r="AH519" i="96"/>
  <c r="AH520" i="96"/>
  <c r="AH521" i="96"/>
  <c r="AH522" i="96"/>
  <c r="AH523" i="96"/>
  <c r="AH524" i="96"/>
  <c r="AH525" i="96"/>
  <c r="AH526" i="96"/>
  <c r="AH527" i="96"/>
  <c r="AH528" i="96"/>
  <c r="AH529" i="96"/>
  <c r="AH530" i="96"/>
  <c r="AH531" i="96"/>
  <c r="AH532" i="96"/>
  <c r="AH533" i="96"/>
  <c r="AH534" i="96"/>
  <c r="AH535" i="96"/>
  <c r="AH536" i="96"/>
  <c r="AH537" i="96"/>
  <c r="AH538" i="96"/>
  <c r="AH539" i="96"/>
  <c r="AH540" i="96"/>
  <c r="AH541" i="96"/>
  <c r="AH542" i="96"/>
  <c r="AH543" i="96"/>
  <c r="AH544" i="96"/>
  <c r="AH545" i="96"/>
  <c r="AH546" i="96"/>
  <c r="AH547" i="96"/>
  <c r="AH548" i="96"/>
  <c r="AH549" i="96"/>
  <c r="AH550" i="96"/>
  <c r="AH551" i="96"/>
  <c r="AH552" i="96"/>
  <c r="AH553" i="96"/>
  <c r="AH554" i="96"/>
  <c r="AH555" i="96"/>
  <c r="AH556" i="96"/>
  <c r="AH557" i="96"/>
  <c r="AH558" i="96"/>
  <c r="AH559" i="96"/>
  <c r="AH560" i="96"/>
  <c r="AH561" i="96"/>
  <c r="AH562" i="96"/>
  <c r="AH563" i="96"/>
  <c r="AH564" i="96"/>
  <c r="AH565" i="96"/>
  <c r="AH566" i="96"/>
  <c r="AH567" i="96"/>
  <c r="AH568" i="96"/>
  <c r="AH569" i="96"/>
  <c r="AH570" i="96"/>
  <c r="AH571" i="96"/>
  <c r="AH572" i="96"/>
  <c r="AH573" i="96"/>
  <c r="AH574" i="96"/>
  <c r="AH575" i="96"/>
  <c r="AH576" i="96"/>
  <c r="AH577" i="96"/>
  <c r="AH578" i="96"/>
  <c r="AH579" i="96"/>
  <c r="AH580" i="96"/>
  <c r="AH581" i="96"/>
  <c r="AH582" i="96"/>
  <c r="AH583" i="96"/>
  <c r="AH584" i="96"/>
  <c r="AH585" i="96"/>
  <c r="AH586" i="96"/>
  <c r="AH587" i="96"/>
  <c r="AH588" i="96"/>
  <c r="AH589" i="96"/>
  <c r="AH590" i="96"/>
  <c r="AH591" i="96"/>
  <c r="AH592" i="96"/>
  <c r="AH593" i="96"/>
  <c r="AH594" i="96"/>
  <c r="AH595" i="96"/>
  <c r="AH596" i="96"/>
  <c r="AH597" i="96"/>
  <c r="AH598" i="96"/>
  <c r="AH599" i="96"/>
  <c r="AH600" i="96"/>
  <c r="AH601" i="96"/>
  <c r="AH602" i="96"/>
  <c r="AH603" i="96"/>
  <c r="AH604" i="96"/>
  <c r="AH605" i="96"/>
  <c r="AH606" i="96"/>
  <c r="AH607" i="96"/>
  <c r="AH608" i="96"/>
  <c r="AH609" i="96"/>
  <c r="AH610" i="96"/>
  <c r="AH611" i="96"/>
  <c r="AH612" i="96"/>
  <c r="AH613" i="96"/>
  <c r="AH614" i="96"/>
  <c r="AH615" i="96"/>
  <c r="AH616" i="96"/>
  <c r="AH617" i="96"/>
  <c r="AH618" i="96"/>
  <c r="AH619" i="96"/>
  <c r="AH620" i="96"/>
  <c r="AH621" i="96"/>
  <c r="AH622" i="96"/>
  <c r="AH623" i="96"/>
  <c r="AH624" i="96"/>
  <c r="AH625" i="96"/>
  <c r="AH626" i="96"/>
  <c r="AH627" i="96"/>
  <c r="AH628" i="96"/>
  <c r="AH629" i="96"/>
  <c r="AH630" i="96"/>
  <c r="AH631" i="96"/>
  <c r="AH632" i="96"/>
  <c r="AH633" i="96"/>
  <c r="AH634" i="96"/>
  <c r="AH635" i="96"/>
  <c r="AH636" i="96"/>
  <c r="AH637" i="96"/>
  <c r="AH638" i="96"/>
  <c r="AH639" i="96"/>
  <c r="AH640" i="96"/>
  <c r="AH641" i="96"/>
  <c r="AH642" i="96"/>
  <c r="AH643" i="96"/>
  <c r="AH644" i="96"/>
  <c r="AH645" i="96"/>
  <c r="AH646" i="96"/>
  <c r="AH647" i="96"/>
  <c r="AH648" i="96"/>
  <c r="AH649" i="96"/>
  <c r="AH650" i="96"/>
  <c r="AH651" i="96"/>
  <c r="AH652" i="96"/>
  <c r="AH653" i="96"/>
  <c r="AH654" i="96"/>
  <c r="AH655" i="96"/>
  <c r="AH656" i="96"/>
  <c r="AH657" i="96"/>
  <c r="AH658" i="96"/>
  <c r="AH659" i="96"/>
  <c r="AH660" i="96"/>
  <c r="AH661" i="96"/>
  <c r="AH662" i="96"/>
  <c r="AH663" i="96"/>
  <c r="AH664" i="96"/>
  <c r="AH665" i="96"/>
  <c r="AH666" i="96"/>
  <c r="AH667" i="96"/>
  <c r="AH668" i="96"/>
  <c r="AH669" i="96"/>
  <c r="AH670" i="96"/>
  <c r="AH671" i="96"/>
  <c r="AH672" i="96"/>
  <c r="AH673" i="96"/>
  <c r="AH674" i="96"/>
  <c r="AH675" i="96"/>
  <c r="AH676" i="96"/>
  <c r="AH677" i="96"/>
  <c r="AH678" i="96"/>
  <c r="AH679" i="96"/>
  <c r="AH680" i="96"/>
  <c r="AH681" i="96"/>
  <c r="AH682" i="96"/>
  <c r="AH683" i="96"/>
  <c r="AH684" i="96"/>
  <c r="AH685" i="96"/>
  <c r="AH686" i="96"/>
  <c r="AH687" i="96"/>
  <c r="AH688" i="96"/>
  <c r="AH689" i="96"/>
  <c r="AH690" i="96"/>
  <c r="AH691" i="96"/>
  <c r="AH692" i="96"/>
  <c r="AH693" i="96"/>
  <c r="AH694" i="96"/>
  <c r="AH695" i="96"/>
  <c r="AH696" i="96"/>
  <c r="AH697" i="96"/>
  <c r="AH698" i="96"/>
  <c r="AH699" i="96"/>
  <c r="AH700" i="96"/>
  <c r="AH701" i="96"/>
  <c r="AH702" i="96"/>
  <c r="AH703" i="96"/>
  <c r="AH704" i="96"/>
  <c r="AH705" i="96"/>
  <c r="AH706" i="96"/>
  <c r="AH707" i="96"/>
  <c r="AH708" i="96"/>
  <c r="AH709" i="96"/>
  <c r="AH710" i="96"/>
  <c r="AH711" i="96"/>
  <c r="AH712" i="96"/>
  <c r="AH713" i="96"/>
  <c r="AH714" i="96"/>
  <c r="AH715" i="96"/>
  <c r="AH716" i="96"/>
  <c r="AH717" i="96"/>
  <c r="AH718" i="96"/>
  <c r="AH719" i="96"/>
  <c r="AH720" i="96"/>
  <c r="AH721" i="96"/>
  <c r="AH722" i="96"/>
  <c r="AH723" i="96"/>
  <c r="AH724" i="96"/>
  <c r="AH725" i="96"/>
  <c r="AH726" i="96"/>
  <c r="AH727" i="96"/>
  <c r="AH728" i="96"/>
  <c r="AH729" i="96"/>
  <c r="AH730" i="96"/>
  <c r="AH731" i="96"/>
  <c r="AH732" i="96"/>
  <c r="AH733" i="96"/>
  <c r="AH734" i="96"/>
  <c r="AH735" i="96"/>
  <c r="AH736" i="96"/>
  <c r="AH737" i="96"/>
  <c r="AH738" i="96"/>
  <c r="AH739" i="96"/>
  <c r="AH740" i="96"/>
  <c r="AH741" i="96"/>
  <c r="AH742" i="96"/>
  <c r="AH743" i="96"/>
  <c r="AH744" i="96"/>
  <c r="AH745" i="96"/>
  <c r="AH746" i="96"/>
  <c r="AH747" i="96"/>
  <c r="AH748" i="96"/>
  <c r="AH749" i="96"/>
  <c r="AH750" i="96"/>
  <c r="AH751" i="96"/>
  <c r="AH752" i="96"/>
  <c r="AH753" i="96"/>
  <c r="AH754" i="96"/>
  <c r="AH755" i="96"/>
  <c r="AH756" i="96"/>
  <c r="AH757" i="96"/>
  <c r="AH758" i="96"/>
  <c r="AH759" i="96"/>
  <c r="AH760" i="96"/>
  <c r="AH761" i="96"/>
  <c r="AH762" i="96"/>
  <c r="AH763" i="96"/>
  <c r="AH764" i="96"/>
  <c r="AH765" i="96"/>
  <c r="AH766" i="96"/>
  <c r="AH767" i="96"/>
  <c r="AH768" i="96"/>
  <c r="AH769" i="96"/>
  <c r="AH770" i="96"/>
  <c r="AH771" i="96"/>
  <c r="AH772" i="96"/>
  <c r="AH773" i="96"/>
  <c r="AH774" i="96"/>
  <c r="AH775" i="96"/>
  <c r="AH776" i="96"/>
  <c r="AH777" i="96"/>
  <c r="AH778" i="96"/>
  <c r="AH779" i="96"/>
  <c r="AH780" i="96"/>
  <c r="AH781" i="96"/>
  <c r="AH782" i="96"/>
  <c r="AH783" i="96"/>
  <c r="AH784" i="96"/>
  <c r="AH785" i="96"/>
  <c r="AH786" i="96"/>
  <c r="AH5" i="96"/>
  <c r="AE1" i="95"/>
  <c r="AD1" i="95"/>
  <c r="AC1" i="95"/>
  <c r="AB1" i="95"/>
  <c r="AA1" i="95"/>
  <c r="Z1" i="95"/>
  <c r="Y1" i="95"/>
  <c r="X1" i="95"/>
  <c r="W1" i="95"/>
  <c r="V1" i="95"/>
  <c r="U1" i="95"/>
  <c r="T1" i="95"/>
  <c r="Q1" i="95"/>
  <c r="P1" i="95"/>
  <c r="O1" i="95"/>
  <c r="N1" i="95"/>
  <c r="M1" i="95"/>
  <c r="L1" i="95"/>
  <c r="K1" i="95"/>
  <c r="J1" i="95"/>
  <c r="AJ274" i="95" l="1"/>
  <c r="AJ247" i="95"/>
  <c r="AJ220" i="95"/>
  <c r="AJ284" i="95"/>
  <c r="AJ257" i="95"/>
  <c r="AJ221" i="95"/>
  <c r="AJ285" i="95"/>
  <c r="AJ262" i="95"/>
  <c r="AJ243" i="95"/>
  <c r="AJ307" i="95"/>
  <c r="AJ280" i="95"/>
  <c r="AJ98" i="95"/>
  <c r="AJ113" i="95"/>
  <c r="AJ216" i="95"/>
  <c r="AJ207" i="95"/>
  <c r="AJ208" i="95"/>
  <c r="AJ209" i="95"/>
  <c r="AJ121" i="95"/>
  <c r="AJ39" i="95"/>
  <c r="AJ85" i="95"/>
  <c r="AJ153" i="95"/>
  <c r="AJ185" i="95"/>
  <c r="AJ131" i="95"/>
  <c r="AJ49" i="95"/>
  <c r="AJ22" i="95"/>
  <c r="AJ54" i="95"/>
  <c r="AJ88" i="95"/>
  <c r="AJ160" i="95"/>
  <c r="AJ69" i="95"/>
  <c r="AJ4" i="95"/>
  <c r="AJ70" i="95"/>
  <c r="AJ166" i="95"/>
  <c r="AJ17" i="95"/>
  <c r="AJ67" i="95"/>
  <c r="AJ139" i="95"/>
  <c r="AJ171" i="95"/>
  <c r="AJ194" i="95"/>
  <c r="AJ198" i="95"/>
  <c r="AJ282" i="95"/>
  <c r="AJ255" i="95"/>
  <c r="AJ228" i="95"/>
  <c r="AJ292" i="95"/>
  <c r="AJ265" i="95"/>
  <c r="AJ229" i="95"/>
  <c r="AJ293" i="95"/>
  <c r="AJ270" i="95"/>
  <c r="AJ251" i="95"/>
  <c r="AJ224" i="95"/>
  <c r="AJ288" i="95"/>
  <c r="AJ94" i="95"/>
  <c r="AJ112" i="95"/>
  <c r="AJ218" i="95"/>
  <c r="AJ215" i="95"/>
  <c r="AJ203" i="95"/>
  <c r="AJ125" i="95"/>
  <c r="AJ7" i="95"/>
  <c r="AJ43" i="95"/>
  <c r="AJ89" i="95"/>
  <c r="AJ157" i="95"/>
  <c r="AJ189" i="95"/>
  <c r="AJ3" i="95"/>
  <c r="AJ142" i="95"/>
  <c r="AJ57" i="95"/>
  <c r="AJ26" i="95"/>
  <c r="AJ58" i="95"/>
  <c r="AJ129" i="95"/>
  <c r="AJ164" i="95"/>
  <c r="AJ16" i="95"/>
  <c r="AJ8" i="95"/>
  <c r="AJ72" i="95"/>
  <c r="AJ170" i="95"/>
  <c r="AJ21" i="95"/>
  <c r="AJ71" i="95"/>
  <c r="AJ143" i="95"/>
  <c r="AJ175" i="95"/>
  <c r="AJ226" i="95"/>
  <c r="AJ290" i="95"/>
  <c r="AJ263" i="95"/>
  <c r="AJ236" i="95"/>
  <c r="AJ300" i="95"/>
  <c r="AJ273" i="95"/>
  <c r="AJ237" i="95"/>
  <c r="AJ301" i="95"/>
  <c r="AJ278" i="95"/>
  <c r="AJ259" i="95"/>
  <c r="AJ232" i="95"/>
  <c r="AJ296" i="95"/>
  <c r="AJ99" i="95"/>
  <c r="AJ111" i="95"/>
  <c r="AJ219" i="95"/>
  <c r="AJ74" i="95"/>
  <c r="AJ213" i="95"/>
  <c r="AJ211" i="95"/>
  <c r="AJ105" i="95"/>
  <c r="AJ193" i="95"/>
  <c r="AJ11" i="95"/>
  <c r="AJ51" i="95"/>
  <c r="AJ130" i="95"/>
  <c r="AJ161" i="95"/>
  <c r="AJ47" i="95"/>
  <c r="AJ150" i="95"/>
  <c r="AJ75" i="95"/>
  <c r="AJ30" i="95"/>
  <c r="AJ62" i="95"/>
  <c r="AJ133" i="95"/>
  <c r="AJ168" i="95"/>
  <c r="AJ191" i="95"/>
  <c r="AJ40" i="95"/>
  <c r="AJ12" i="95"/>
  <c r="AJ78" i="95"/>
  <c r="AJ174" i="95"/>
  <c r="AJ29" i="95"/>
  <c r="AJ79" i="95"/>
  <c r="AJ147" i="95"/>
  <c r="AJ179" i="95"/>
  <c r="AJ234" i="95"/>
  <c r="AJ298" i="95"/>
  <c r="AJ271" i="95"/>
  <c r="AJ244" i="95"/>
  <c r="AJ308" i="95"/>
  <c r="AJ281" i="95"/>
  <c r="AJ245" i="95"/>
  <c r="AJ222" i="95"/>
  <c r="AJ286" i="95"/>
  <c r="AJ267" i="95"/>
  <c r="AJ240" i="95"/>
  <c r="AJ304" i="95"/>
  <c r="AJ95" i="95"/>
  <c r="AJ110" i="95"/>
  <c r="AJ73" i="95"/>
  <c r="AJ109" i="95"/>
  <c r="AJ202" i="95"/>
  <c r="AJ104" i="95"/>
  <c r="AJ120" i="95"/>
  <c r="AJ197" i="95"/>
  <c r="AJ15" i="95"/>
  <c r="AJ55" i="95"/>
  <c r="AJ134" i="95"/>
  <c r="AJ165" i="95"/>
  <c r="AJ20" i="95"/>
  <c r="AJ186" i="95"/>
  <c r="AJ2" i="95"/>
  <c r="AJ34" i="95"/>
  <c r="AJ66" i="95"/>
  <c r="AJ140" i="95"/>
  <c r="AJ172" i="95"/>
  <c r="AJ195" i="95"/>
  <c r="AJ48" i="95"/>
  <c r="AJ28" i="95"/>
  <c r="AJ138" i="95"/>
  <c r="AJ178" i="95"/>
  <c r="AJ33" i="95"/>
  <c r="AJ83" i="95"/>
  <c r="AJ151" i="95"/>
  <c r="AJ183" i="95"/>
  <c r="AJ242" i="95"/>
  <c r="AJ306" i="95"/>
  <c r="AJ279" i="95"/>
  <c r="AJ252" i="95"/>
  <c r="AJ225" i="95"/>
  <c r="AJ289" i="95"/>
  <c r="AJ253" i="95"/>
  <c r="AJ230" i="95"/>
  <c r="AJ294" i="95"/>
  <c r="AJ275" i="95"/>
  <c r="AJ248" i="95"/>
  <c r="AJ115" i="95"/>
  <c r="AJ117" i="95"/>
  <c r="AJ90" i="95"/>
  <c r="AJ205" i="95"/>
  <c r="AJ108" i="95"/>
  <c r="AJ210" i="95"/>
  <c r="AJ119" i="95"/>
  <c r="AJ124" i="95"/>
  <c r="AJ19" i="95"/>
  <c r="AJ59" i="95"/>
  <c r="AJ137" i="95"/>
  <c r="AJ169" i="95"/>
  <c r="AJ192" i="95"/>
  <c r="AJ24" i="95"/>
  <c r="AJ13" i="95"/>
  <c r="AJ6" i="95"/>
  <c r="AJ38" i="95"/>
  <c r="AJ68" i="95"/>
  <c r="AJ144" i="95"/>
  <c r="AJ176" i="95"/>
  <c r="AJ64" i="95"/>
  <c r="AJ32" i="95"/>
  <c r="AJ146" i="95"/>
  <c r="AJ182" i="95"/>
  <c r="AJ45" i="95"/>
  <c r="AJ87" i="95"/>
  <c r="AJ155" i="95"/>
  <c r="AJ187" i="95"/>
  <c r="AJ250" i="95"/>
  <c r="AJ223" i="95"/>
  <c r="AJ287" i="95"/>
  <c r="AJ260" i="95"/>
  <c r="AJ233" i="95"/>
  <c r="AJ297" i="95"/>
  <c r="AJ261" i="95"/>
  <c r="AJ238" i="95"/>
  <c r="AJ302" i="95"/>
  <c r="AJ283" i="95"/>
  <c r="AJ256" i="95"/>
  <c r="AJ114" i="95"/>
  <c r="AJ93" i="95"/>
  <c r="AJ92" i="95"/>
  <c r="AJ107" i="95"/>
  <c r="AJ206" i="95"/>
  <c r="AJ204" i="95"/>
  <c r="AJ123" i="95"/>
  <c r="AJ103" i="95"/>
  <c r="AJ23" i="95"/>
  <c r="AJ63" i="95"/>
  <c r="AJ141" i="95"/>
  <c r="AJ173" i="95"/>
  <c r="AJ196" i="95"/>
  <c r="AJ52" i="95"/>
  <c r="AJ25" i="95"/>
  <c r="AJ10" i="95"/>
  <c r="AJ42" i="95"/>
  <c r="AJ76" i="95"/>
  <c r="AJ148" i="95"/>
  <c r="AJ180" i="95"/>
  <c r="AJ82" i="95"/>
  <c r="AJ36" i="95"/>
  <c r="AJ154" i="95"/>
  <c r="AJ53" i="95"/>
  <c r="AJ128" i="95"/>
  <c r="AJ159" i="95"/>
  <c r="AJ258" i="95"/>
  <c r="AJ231" i="95"/>
  <c r="AJ295" i="95"/>
  <c r="AJ268" i="95"/>
  <c r="AJ241" i="95"/>
  <c r="AJ305" i="95"/>
  <c r="AJ269" i="95"/>
  <c r="AJ246" i="95"/>
  <c r="AJ227" i="95"/>
  <c r="AJ291" i="95"/>
  <c r="AJ264" i="95"/>
  <c r="AJ101" i="95"/>
  <c r="AJ97" i="95"/>
  <c r="AJ91" i="95"/>
  <c r="AJ126" i="95"/>
  <c r="AJ214" i="95"/>
  <c r="AJ212" i="95"/>
  <c r="AJ102" i="95"/>
  <c r="AJ118" i="95"/>
  <c r="AJ27" i="95"/>
  <c r="AJ77" i="95"/>
  <c r="AJ145" i="95"/>
  <c r="AJ177" i="95"/>
  <c r="AJ56" i="95"/>
  <c r="AJ37" i="95"/>
  <c r="AJ14" i="95"/>
  <c r="AJ46" i="95"/>
  <c r="AJ80" i="95"/>
  <c r="AJ152" i="95"/>
  <c r="AJ184" i="95"/>
  <c r="AJ127" i="95"/>
  <c r="AJ44" i="95"/>
  <c r="AJ158" i="95"/>
  <c r="AJ5" i="95"/>
  <c r="AJ61" i="95"/>
  <c r="AJ132" i="95"/>
  <c r="AJ163" i="95"/>
  <c r="AJ266" i="95"/>
  <c r="AJ239" i="95"/>
  <c r="AJ303" i="95"/>
  <c r="AJ276" i="95"/>
  <c r="AJ249" i="95"/>
  <c r="AJ116" i="95"/>
  <c r="AJ277" i="95"/>
  <c r="AJ254" i="95"/>
  <c r="AJ235" i="95"/>
  <c r="AJ299" i="95"/>
  <c r="AJ272" i="95"/>
  <c r="AJ100" i="95"/>
  <c r="AJ96" i="95"/>
  <c r="AJ217" i="95"/>
  <c r="AJ199" i="95"/>
  <c r="AJ200" i="95"/>
  <c r="AJ201" i="95"/>
  <c r="AJ106" i="95"/>
  <c r="AJ122" i="95"/>
  <c r="AJ35" i="95"/>
  <c r="AJ81" i="95"/>
  <c r="AJ149" i="95"/>
  <c r="AJ181" i="95"/>
  <c r="AJ86" i="95"/>
  <c r="AJ41" i="95"/>
  <c r="AJ18" i="95"/>
  <c r="AJ50" i="95"/>
  <c r="AJ84" i="95"/>
  <c r="AJ156" i="95"/>
  <c r="AJ188" i="95"/>
  <c r="AJ31" i="95"/>
  <c r="AJ135" i="95"/>
  <c r="AJ60" i="95"/>
  <c r="AJ162" i="95"/>
  <c r="AJ9" i="95"/>
  <c r="AJ65" i="95"/>
  <c r="AJ136" i="95"/>
  <c r="AJ167" i="95"/>
  <c r="AJ190" i="95"/>
  <c r="E877" i="96" l="1"/>
  <c r="E869" i="96"/>
  <c r="E861" i="96"/>
  <c r="E853" i="96"/>
  <c r="E845" i="96"/>
  <c r="E837" i="96"/>
  <c r="E829" i="96"/>
  <c r="E821" i="96"/>
  <c r="E813" i="96"/>
  <c r="E805" i="96"/>
  <c r="E797" i="96"/>
  <c r="E789" i="96"/>
  <c r="E781" i="96"/>
  <c r="E773" i="96"/>
  <c r="E765" i="96"/>
  <c r="E757" i="96"/>
  <c r="E749" i="96"/>
  <c r="E741" i="96"/>
  <c r="E733" i="96"/>
  <c r="E725" i="96"/>
  <c r="E717" i="96"/>
  <c r="E709" i="96"/>
  <c r="E701" i="96"/>
  <c r="E693" i="96"/>
  <c r="E685" i="96"/>
  <c r="E677" i="96"/>
  <c r="E669" i="96"/>
  <c r="E661" i="96"/>
  <c r="E653" i="96"/>
  <c r="E645" i="96"/>
  <c r="E637" i="96"/>
  <c r="E629" i="96"/>
  <c r="E621" i="96"/>
  <c r="E613" i="96"/>
  <c r="E605" i="96"/>
  <c r="E597" i="96"/>
  <c r="E589" i="96"/>
  <c r="E581" i="96"/>
  <c r="E573" i="96"/>
  <c r="E565" i="96"/>
  <c r="E557" i="96"/>
  <c r="E549" i="96"/>
  <c r="E541" i="96"/>
  <c r="E533" i="96"/>
  <c r="E525" i="96"/>
  <c r="E517" i="96"/>
  <c r="E509" i="96"/>
  <c r="E501" i="96"/>
  <c r="E493" i="96"/>
  <c r="E485" i="96"/>
  <c r="E477" i="96"/>
  <c r="E469" i="96"/>
  <c r="E461" i="96"/>
  <c r="J456" i="96"/>
  <c r="J455" i="96"/>
  <c r="J454" i="96"/>
  <c r="J453" i="96"/>
  <c r="J452" i="96"/>
  <c r="J451" i="96"/>
  <c r="J450" i="96"/>
  <c r="J449" i="96"/>
  <c r="J448" i="96"/>
  <c r="J447" i="96"/>
  <c r="J446" i="96"/>
  <c r="J445" i="96"/>
  <c r="J444" i="96"/>
  <c r="J443" i="96"/>
  <c r="J442" i="96"/>
  <c r="J441" i="96"/>
  <c r="J440" i="96"/>
  <c r="J439" i="96"/>
  <c r="J438" i="96"/>
  <c r="J437" i="96"/>
  <c r="J436" i="96"/>
  <c r="J435" i="96"/>
  <c r="J434" i="96"/>
  <c r="J433" i="96"/>
  <c r="J432" i="96"/>
  <c r="J431" i="96"/>
  <c r="J430" i="96"/>
  <c r="J429" i="96"/>
  <c r="J428" i="96"/>
  <c r="J427" i="96"/>
  <c r="J426" i="96"/>
  <c r="J425" i="96"/>
  <c r="J424" i="96"/>
  <c r="J423" i="96"/>
  <c r="J422" i="96"/>
  <c r="J421" i="96"/>
  <c r="J420" i="96"/>
  <c r="J419" i="96"/>
  <c r="J418" i="96"/>
  <c r="J417" i="96"/>
  <c r="J416" i="96"/>
  <c r="J415" i="96"/>
  <c r="J414" i="96"/>
  <c r="J413" i="96"/>
  <c r="J412" i="96"/>
  <c r="J411" i="96"/>
  <c r="J410" i="96"/>
  <c r="J409" i="96"/>
  <c r="J408" i="96"/>
  <c r="J407" i="96"/>
  <c r="J406" i="96"/>
  <c r="J405" i="96"/>
  <c r="J404" i="96"/>
  <c r="J403" i="96"/>
  <c r="J402" i="96"/>
  <c r="J401" i="96"/>
  <c r="J400" i="96"/>
  <c r="J399" i="96"/>
  <c r="J398" i="96"/>
  <c r="J397" i="96"/>
  <c r="J396" i="96"/>
  <c r="J395" i="96"/>
  <c r="J394" i="96"/>
  <c r="J393" i="96"/>
  <c r="J392" i="96"/>
  <c r="J391" i="96"/>
  <c r="J390" i="96"/>
  <c r="J389" i="96"/>
  <c r="J388" i="96"/>
  <c r="J387" i="96"/>
  <c r="J386" i="96"/>
  <c r="J385" i="96"/>
  <c r="J384" i="96"/>
  <c r="J383" i="96"/>
  <c r="J382" i="96"/>
  <c r="J381" i="96"/>
  <c r="J380" i="96"/>
  <c r="J379" i="96"/>
  <c r="J378" i="96"/>
  <c r="J377" i="96"/>
  <c r="J376" i="96"/>
  <c r="J375" i="96"/>
  <c r="J374" i="96"/>
  <c r="J373" i="96"/>
  <c r="J372" i="96"/>
  <c r="J371" i="96"/>
  <c r="J370" i="96"/>
  <c r="J369" i="96"/>
  <c r="J368" i="96"/>
  <c r="J367" i="96"/>
  <c r="J366" i="96"/>
  <c r="J365" i="96"/>
  <c r="J364" i="96"/>
  <c r="J363" i="96"/>
  <c r="J362" i="96"/>
  <c r="J361" i="96"/>
  <c r="J360" i="96"/>
  <c r="J359" i="96"/>
  <c r="J358" i="96"/>
  <c r="J357" i="96"/>
  <c r="J356" i="96"/>
  <c r="J355" i="96"/>
  <c r="J354" i="96"/>
  <c r="J353" i="96"/>
  <c r="J352" i="96"/>
  <c r="J351" i="96"/>
  <c r="J350" i="96"/>
  <c r="J349" i="96"/>
  <c r="J348" i="96"/>
  <c r="J347" i="96"/>
  <c r="J346" i="96"/>
  <c r="J345" i="96"/>
  <c r="J344" i="96"/>
  <c r="J343" i="96"/>
  <c r="J342" i="96"/>
  <c r="J341" i="96"/>
  <c r="J340" i="96"/>
  <c r="J339" i="96"/>
  <c r="J338" i="96"/>
  <c r="J337" i="96"/>
  <c r="J336" i="96"/>
  <c r="J335" i="96"/>
  <c r="J334" i="96"/>
  <c r="J333" i="96"/>
  <c r="J332" i="96"/>
  <c r="J331" i="96"/>
  <c r="J330" i="96"/>
  <c r="J329" i="96"/>
  <c r="J328" i="96"/>
  <c r="J327" i="96"/>
  <c r="J326" i="96"/>
  <c r="J325" i="96"/>
  <c r="J324" i="96"/>
  <c r="J323" i="96"/>
  <c r="J322" i="96"/>
  <c r="J321" i="96"/>
  <c r="J320" i="96"/>
  <c r="J319" i="96"/>
  <c r="J318" i="96"/>
  <c r="J317" i="96"/>
  <c r="J316" i="96"/>
  <c r="J315" i="96"/>
  <c r="J314" i="96"/>
  <c r="J313" i="96"/>
  <c r="J312" i="96"/>
  <c r="J311" i="96"/>
  <c r="J310" i="96"/>
  <c r="J309" i="96"/>
  <c r="J308" i="96"/>
  <c r="J307" i="96"/>
  <c r="J306" i="96"/>
  <c r="J305" i="96"/>
  <c r="J304" i="96"/>
  <c r="J303" i="96"/>
  <c r="J302" i="96"/>
  <c r="J301" i="96"/>
  <c r="J300" i="96"/>
  <c r="J299" i="96"/>
  <c r="J298" i="96"/>
  <c r="J297" i="96"/>
  <c r="J296" i="96"/>
  <c r="J295" i="96"/>
  <c r="J294" i="96"/>
  <c r="J293" i="96"/>
  <c r="J292" i="96"/>
  <c r="J291" i="96"/>
  <c r="J290" i="96"/>
  <c r="J289" i="96"/>
  <c r="J288" i="96"/>
  <c r="J287" i="96"/>
  <c r="J286" i="96"/>
  <c r="J285" i="96"/>
  <c r="J284" i="96"/>
  <c r="J283" i="96"/>
  <c r="J282" i="96"/>
  <c r="J281" i="96"/>
  <c r="J280" i="96"/>
  <c r="J279" i="96"/>
  <c r="J278" i="96"/>
  <c r="J277" i="96"/>
  <c r="J276" i="96"/>
  <c r="J275" i="96"/>
  <c r="J274" i="96"/>
  <c r="J273" i="96"/>
  <c r="J272" i="96"/>
  <c r="J271" i="96"/>
  <c r="J270" i="96"/>
  <c r="J269" i="96"/>
  <c r="J268" i="96"/>
  <c r="J267" i="96"/>
  <c r="J266" i="96"/>
  <c r="J265" i="96"/>
  <c r="J264" i="96"/>
  <c r="J263" i="96"/>
  <c r="J262" i="96"/>
  <c r="J261" i="96"/>
  <c r="J260" i="96"/>
  <c r="J259" i="96"/>
  <c r="J258" i="96"/>
  <c r="J257" i="96"/>
  <c r="J256" i="96"/>
  <c r="J255" i="96"/>
  <c r="J254" i="96"/>
  <c r="J253" i="96"/>
  <c r="J252" i="96"/>
  <c r="J251" i="96"/>
  <c r="J250" i="96"/>
  <c r="J249" i="96"/>
  <c r="J248" i="96"/>
  <c r="J247" i="96"/>
  <c r="J246" i="96"/>
  <c r="J245" i="96"/>
  <c r="J244" i="96"/>
  <c r="J243" i="96"/>
  <c r="J242" i="96"/>
  <c r="J241" i="96"/>
  <c r="J240" i="96"/>
  <c r="J239" i="96"/>
  <c r="J238" i="96"/>
  <c r="J237" i="96"/>
  <c r="J236" i="96"/>
  <c r="J235" i="96"/>
  <c r="J234" i="96"/>
  <c r="J233" i="96"/>
  <c r="J232" i="96"/>
  <c r="J231" i="96"/>
  <c r="J230" i="96"/>
  <c r="J229" i="96"/>
  <c r="J228" i="96"/>
  <c r="J227" i="96"/>
  <c r="J226" i="96"/>
  <c r="J225" i="96"/>
  <c r="J224" i="96"/>
  <c r="J223" i="96"/>
  <c r="J222" i="96"/>
  <c r="J221" i="96"/>
  <c r="J220" i="96"/>
  <c r="J219" i="96"/>
  <c r="E219" i="96"/>
  <c r="J218" i="96"/>
  <c r="J217" i="96"/>
  <c r="J216" i="96"/>
  <c r="J215" i="96"/>
  <c r="E215" i="96"/>
  <c r="J214" i="96"/>
  <c r="J213" i="96"/>
  <c r="J212" i="96"/>
  <c r="J211" i="96"/>
  <c r="E211" i="96"/>
  <c r="J210" i="96"/>
  <c r="J209" i="96"/>
  <c r="J208" i="96"/>
  <c r="J207" i="96"/>
  <c r="E207" i="96"/>
  <c r="J206" i="96"/>
  <c r="J205" i="96"/>
  <c r="J204" i="96"/>
  <c r="J203" i="96"/>
  <c r="E203" i="96"/>
  <c r="J202" i="96"/>
  <c r="J201" i="96"/>
  <c r="J200" i="96"/>
  <c r="J199" i="96"/>
  <c r="E199" i="96"/>
  <c r="J198" i="96"/>
  <c r="J197" i="96"/>
  <c r="J196" i="96"/>
  <c r="J195" i="96"/>
  <c r="E195" i="96"/>
  <c r="J194" i="96"/>
  <c r="J193" i="96"/>
  <c r="J192" i="96"/>
  <c r="J191" i="96"/>
  <c r="E191" i="96"/>
  <c r="J190" i="96"/>
  <c r="J189" i="96"/>
  <c r="J188" i="96"/>
  <c r="J187" i="96"/>
  <c r="E187" i="96"/>
  <c r="J186" i="96"/>
  <c r="J185" i="96"/>
  <c r="J184" i="96"/>
  <c r="J183" i="96"/>
  <c r="E183" i="96"/>
  <c r="J182" i="96"/>
  <c r="J181" i="96"/>
  <c r="J180" i="96"/>
  <c r="J179" i="96"/>
  <c r="E179" i="96"/>
  <c r="J178" i="96"/>
  <c r="J177" i="96"/>
  <c r="J176" i="96"/>
  <c r="J175" i="96"/>
  <c r="E175" i="96"/>
  <c r="J174" i="96"/>
  <c r="J173" i="96"/>
  <c r="J172" i="96"/>
  <c r="J171" i="96"/>
  <c r="E171" i="96"/>
  <c r="J170" i="96"/>
  <c r="J169" i="96"/>
  <c r="J168" i="96"/>
  <c r="J167" i="96"/>
  <c r="E167" i="96"/>
  <c r="J166" i="96"/>
  <c r="E166" i="96"/>
  <c r="J165" i="96"/>
  <c r="E165" i="96"/>
  <c r="J164" i="96"/>
  <c r="E164" i="96"/>
  <c r="J163" i="96"/>
  <c r="E163" i="96"/>
  <c r="J162" i="96"/>
  <c r="E162" i="96"/>
  <c r="J161" i="96"/>
  <c r="E161" i="96"/>
  <c r="J160" i="96"/>
  <c r="E160" i="96"/>
  <c r="J159" i="96"/>
  <c r="E159" i="96"/>
  <c r="J158" i="96"/>
  <c r="E158" i="96"/>
  <c r="J157" i="96"/>
  <c r="E157" i="96"/>
  <c r="J156" i="96"/>
  <c r="E156" i="96"/>
  <c r="J155" i="96"/>
  <c r="E155" i="96"/>
  <c r="J154" i="96"/>
  <c r="E154" i="96"/>
  <c r="J153" i="96"/>
  <c r="E153" i="96"/>
  <c r="J152" i="96"/>
  <c r="E152" i="96"/>
  <c r="J151" i="96"/>
  <c r="E151" i="96"/>
  <c r="J150" i="96"/>
  <c r="E150" i="96"/>
  <c r="J149" i="96"/>
  <c r="E149" i="96"/>
  <c r="J148" i="96"/>
  <c r="E148" i="96"/>
  <c r="J147" i="96"/>
  <c r="E147" i="96"/>
  <c r="J146" i="96"/>
  <c r="E146" i="96"/>
  <c r="J145" i="96"/>
  <c r="E145" i="96"/>
  <c r="J144" i="96"/>
  <c r="E144" i="96"/>
  <c r="J143" i="96"/>
  <c r="E143" i="96"/>
  <c r="J142" i="96"/>
  <c r="E142" i="96"/>
  <c r="J141" i="96"/>
  <c r="E141" i="96"/>
  <c r="J140" i="96"/>
  <c r="E140" i="96"/>
  <c r="J139" i="96"/>
  <c r="E139" i="96"/>
  <c r="J138" i="96"/>
  <c r="E138" i="96"/>
  <c r="J137" i="96"/>
  <c r="E137" i="96"/>
  <c r="J136" i="96"/>
  <c r="E136" i="96"/>
  <c r="J135" i="96"/>
  <c r="E135" i="96"/>
  <c r="J134" i="96"/>
  <c r="E134" i="96"/>
  <c r="J133" i="96"/>
  <c r="E133" i="96"/>
  <c r="J132" i="96"/>
  <c r="E132" i="96"/>
  <c r="J131" i="96"/>
  <c r="E131" i="96"/>
  <c r="J130" i="96"/>
  <c r="E130" i="96"/>
  <c r="J129" i="96"/>
  <c r="E129" i="96"/>
  <c r="J128" i="96"/>
  <c r="E128" i="96"/>
  <c r="J127" i="96"/>
  <c r="E127" i="96"/>
  <c r="J126" i="96"/>
  <c r="E126" i="96"/>
  <c r="J125" i="96"/>
  <c r="E125" i="96"/>
  <c r="J124" i="96"/>
  <c r="E124" i="96"/>
  <c r="J123" i="96"/>
  <c r="E123" i="96"/>
  <c r="J122" i="96"/>
  <c r="E122" i="96"/>
  <c r="J121" i="96"/>
  <c r="E121" i="96"/>
  <c r="J120" i="96"/>
  <c r="E120" i="96"/>
  <c r="J119" i="96"/>
  <c r="E119" i="96"/>
  <c r="J118" i="96"/>
  <c r="E118" i="96"/>
  <c r="J117" i="96"/>
  <c r="E117" i="96"/>
  <c r="J116" i="96"/>
  <c r="E116" i="96"/>
  <c r="J115" i="96"/>
  <c r="E115" i="96"/>
  <c r="J114" i="96"/>
  <c r="E114" i="96"/>
  <c r="J113" i="96"/>
  <c r="E113" i="96"/>
  <c r="J112" i="96"/>
  <c r="E112" i="96"/>
  <c r="J111" i="96"/>
  <c r="I111" i="96"/>
  <c r="E111" i="96"/>
  <c r="J110" i="96"/>
  <c r="I110" i="96"/>
  <c r="E110" i="96"/>
  <c r="J109" i="96"/>
  <c r="I109" i="96"/>
  <c r="E109" i="96"/>
  <c r="J108" i="96"/>
  <c r="I108" i="96"/>
  <c r="E108" i="96"/>
  <c r="J107" i="96"/>
  <c r="I107" i="96"/>
  <c r="E107" i="96"/>
  <c r="J106" i="96"/>
  <c r="I106" i="96"/>
  <c r="E106" i="96"/>
  <c r="J105" i="96"/>
  <c r="I105" i="96"/>
  <c r="E105" i="96"/>
  <c r="J104" i="96"/>
  <c r="I104" i="96"/>
  <c r="E104" i="96"/>
  <c r="J103" i="96"/>
  <c r="I103" i="96"/>
  <c r="E103" i="96"/>
  <c r="J102" i="96"/>
  <c r="I102" i="96"/>
  <c r="E102" i="96"/>
  <c r="J101" i="96"/>
  <c r="I101" i="96"/>
  <c r="E101" i="96"/>
  <c r="J100" i="96"/>
  <c r="I100" i="96"/>
  <c r="E100" i="96"/>
  <c r="J99" i="96"/>
  <c r="I99" i="96"/>
  <c r="E99" i="96"/>
  <c r="J98" i="96"/>
  <c r="I98" i="96"/>
  <c r="E98" i="96"/>
  <c r="J97" i="96"/>
  <c r="I97" i="96"/>
  <c r="E97" i="96"/>
  <c r="J96" i="96"/>
  <c r="I96" i="96"/>
  <c r="E96" i="96"/>
  <c r="J95" i="96"/>
  <c r="I95" i="96"/>
  <c r="E95" i="96"/>
  <c r="J94" i="96"/>
  <c r="I94" i="96"/>
  <c r="E94" i="96"/>
  <c r="J93" i="96"/>
  <c r="I93" i="96"/>
  <c r="E93" i="96"/>
  <c r="J92" i="96"/>
  <c r="I92" i="96"/>
  <c r="E92" i="96"/>
  <c r="J91" i="96"/>
  <c r="I91" i="96"/>
  <c r="E91" i="96"/>
  <c r="J90" i="96"/>
  <c r="I90" i="96"/>
  <c r="E90" i="96"/>
  <c r="J89" i="96"/>
  <c r="I89" i="96"/>
  <c r="E89" i="96"/>
  <c r="J88" i="96"/>
  <c r="I88" i="96"/>
  <c r="E88" i="96"/>
  <c r="J87" i="96"/>
  <c r="I87" i="96"/>
  <c r="E87" i="96"/>
  <c r="J86" i="96"/>
  <c r="I86" i="96"/>
  <c r="E86" i="96"/>
  <c r="J85" i="96"/>
  <c r="I85" i="96"/>
  <c r="E85" i="96"/>
  <c r="J84" i="96"/>
  <c r="I84" i="96"/>
  <c r="E84" i="96"/>
  <c r="J83" i="96"/>
  <c r="I83" i="96"/>
  <c r="E83" i="96"/>
  <c r="J82" i="96"/>
  <c r="I82" i="96"/>
  <c r="E82" i="96"/>
  <c r="J81" i="96"/>
  <c r="I81" i="96"/>
  <c r="E81" i="96"/>
  <c r="J80" i="96"/>
  <c r="I80" i="96"/>
  <c r="E80" i="96"/>
  <c r="J79" i="96"/>
  <c r="I79" i="96"/>
  <c r="E79" i="96"/>
  <c r="J78" i="96"/>
  <c r="I78" i="96"/>
  <c r="E78" i="96"/>
  <c r="J77" i="96"/>
  <c r="I77" i="96"/>
  <c r="E77" i="96"/>
  <c r="J76" i="96"/>
  <c r="I76" i="96"/>
  <c r="E76" i="96"/>
  <c r="J75" i="96"/>
  <c r="I75" i="96"/>
  <c r="E75" i="96"/>
  <c r="J74" i="96"/>
  <c r="I74" i="96"/>
  <c r="E74" i="96"/>
  <c r="J73" i="96"/>
  <c r="I73" i="96"/>
  <c r="E73" i="96"/>
  <c r="J72" i="96"/>
  <c r="I72" i="96"/>
  <c r="E72" i="96"/>
  <c r="J71" i="96"/>
  <c r="I71" i="96"/>
  <c r="E71" i="96"/>
  <c r="J70" i="96"/>
  <c r="I70" i="96"/>
  <c r="E70" i="96"/>
  <c r="J69" i="96"/>
  <c r="I69" i="96"/>
  <c r="E69" i="96"/>
  <c r="J68" i="96"/>
  <c r="I68" i="96"/>
  <c r="E68" i="96"/>
  <c r="V68" i="96"/>
  <c r="U68" i="96"/>
  <c r="S72" i="96"/>
  <c r="J67" i="96"/>
  <c r="I67" i="96"/>
  <c r="E67" i="96"/>
  <c r="V67" i="96"/>
  <c r="U67" i="96"/>
  <c r="S71" i="96"/>
  <c r="J66" i="96"/>
  <c r="I66" i="96"/>
  <c r="E66" i="96"/>
  <c r="V66" i="96"/>
  <c r="U66" i="96"/>
  <c r="S70" i="96"/>
  <c r="J65" i="96"/>
  <c r="I65" i="96"/>
  <c r="E65" i="96"/>
  <c r="V65" i="96"/>
  <c r="U65" i="96"/>
  <c r="S69" i="96"/>
  <c r="J64" i="96"/>
  <c r="I64" i="96"/>
  <c r="E64" i="96"/>
  <c r="V64" i="96"/>
  <c r="U64" i="96"/>
  <c r="S68" i="96"/>
  <c r="J63" i="96"/>
  <c r="I63" i="96"/>
  <c r="E63" i="96"/>
  <c r="V63" i="96"/>
  <c r="U63" i="96"/>
  <c r="S67" i="96"/>
  <c r="J62" i="96"/>
  <c r="I62" i="96"/>
  <c r="E62" i="96"/>
  <c r="V62" i="96"/>
  <c r="U62" i="96"/>
  <c r="S66" i="96"/>
  <c r="J61" i="96"/>
  <c r="I61" i="96"/>
  <c r="E61" i="96"/>
  <c r="V61" i="96"/>
  <c r="U61" i="96"/>
  <c r="S65" i="96"/>
  <c r="J60" i="96"/>
  <c r="I60" i="96"/>
  <c r="E60" i="96"/>
  <c r="V60" i="96"/>
  <c r="U60" i="96"/>
  <c r="S64" i="96"/>
  <c r="J59" i="96"/>
  <c r="I59" i="96"/>
  <c r="E59" i="96"/>
  <c r="V59" i="96"/>
  <c r="U59" i="96"/>
  <c r="S63" i="96"/>
  <c r="J58" i="96"/>
  <c r="I58" i="96"/>
  <c r="E58" i="96"/>
  <c r="V58" i="96"/>
  <c r="U58" i="96"/>
  <c r="S62" i="96"/>
  <c r="J57" i="96"/>
  <c r="I57" i="96"/>
  <c r="E57" i="96"/>
  <c r="V57" i="96"/>
  <c r="U57" i="96"/>
  <c r="S61" i="96"/>
  <c r="J56" i="96"/>
  <c r="I56" i="96"/>
  <c r="E56" i="96"/>
  <c r="V56" i="96"/>
  <c r="U56" i="96"/>
  <c r="S60" i="96"/>
  <c r="J55" i="96"/>
  <c r="I55" i="96"/>
  <c r="E55" i="96"/>
  <c r="V55" i="96"/>
  <c r="U55" i="96"/>
  <c r="S59" i="96"/>
  <c r="J54" i="96"/>
  <c r="I54" i="96"/>
  <c r="E54" i="96"/>
  <c r="V54" i="96"/>
  <c r="U54" i="96"/>
  <c r="S58" i="96"/>
  <c r="J53" i="96"/>
  <c r="I53" i="96"/>
  <c r="E53" i="96"/>
  <c r="V53" i="96"/>
  <c r="U53" i="96"/>
  <c r="S57" i="96"/>
  <c r="J52" i="96"/>
  <c r="I52" i="96"/>
  <c r="E52" i="96"/>
  <c r="V52" i="96"/>
  <c r="U52" i="96"/>
  <c r="S56" i="96"/>
  <c r="J51" i="96"/>
  <c r="I51" i="96"/>
  <c r="E51" i="96"/>
  <c r="V51" i="96"/>
  <c r="U51" i="96"/>
  <c r="S55" i="96"/>
  <c r="J50" i="96"/>
  <c r="I50" i="96"/>
  <c r="E50" i="96"/>
  <c r="V50" i="96"/>
  <c r="U50" i="96"/>
  <c r="S54" i="96"/>
  <c r="J49" i="96"/>
  <c r="I49" i="96"/>
  <c r="E49" i="96"/>
  <c r="V49" i="96"/>
  <c r="U49" i="96"/>
  <c r="S53" i="96"/>
  <c r="J48" i="96"/>
  <c r="I48" i="96"/>
  <c r="E48" i="96"/>
  <c r="V48" i="96"/>
  <c r="U48" i="96"/>
  <c r="S52" i="96"/>
  <c r="J47" i="96"/>
  <c r="I47" i="96"/>
  <c r="E47" i="96"/>
  <c r="V47" i="96"/>
  <c r="U47" i="96"/>
  <c r="S51" i="96"/>
  <c r="J46" i="96"/>
  <c r="I46" i="96"/>
  <c r="E46" i="96"/>
  <c r="V46" i="96"/>
  <c r="U46" i="96"/>
  <c r="S50" i="96"/>
  <c r="J45" i="96"/>
  <c r="I45" i="96"/>
  <c r="E45" i="96"/>
  <c r="V45" i="96"/>
  <c r="U45" i="96"/>
  <c r="S49" i="96"/>
  <c r="J44" i="96"/>
  <c r="I44" i="96"/>
  <c r="E44" i="96"/>
  <c r="V44" i="96"/>
  <c r="U44" i="96"/>
  <c r="S48" i="96"/>
  <c r="J43" i="96"/>
  <c r="I43" i="96"/>
  <c r="E43" i="96"/>
  <c r="V43" i="96"/>
  <c r="U43" i="96"/>
  <c r="S47" i="96"/>
  <c r="J42" i="96"/>
  <c r="I42" i="96"/>
  <c r="E42" i="96"/>
  <c r="V42" i="96"/>
  <c r="U42" i="96"/>
  <c r="S46" i="96"/>
  <c r="J41" i="96"/>
  <c r="I41" i="96"/>
  <c r="E41" i="96"/>
  <c r="V41" i="96"/>
  <c r="U41" i="96"/>
  <c r="S45" i="96"/>
  <c r="J40" i="96"/>
  <c r="I40" i="96"/>
  <c r="E40" i="96"/>
  <c r="V40" i="96"/>
  <c r="U40" i="96"/>
  <c r="S44" i="96"/>
  <c r="J39" i="96"/>
  <c r="I39" i="96"/>
  <c r="E39" i="96"/>
  <c r="V39" i="96"/>
  <c r="U39" i="96"/>
  <c r="S43" i="96"/>
  <c r="J38" i="96"/>
  <c r="I38" i="96"/>
  <c r="E38" i="96"/>
  <c r="V38" i="96"/>
  <c r="U38" i="96"/>
  <c r="S42" i="96"/>
  <c r="J37" i="96"/>
  <c r="I37" i="96"/>
  <c r="E37" i="96"/>
  <c r="V37" i="96"/>
  <c r="U37" i="96"/>
  <c r="S41" i="96"/>
  <c r="J36" i="96"/>
  <c r="I36" i="96"/>
  <c r="E36" i="96"/>
  <c r="V36" i="96"/>
  <c r="U36" i="96"/>
  <c r="S40" i="96"/>
  <c r="J35" i="96"/>
  <c r="I35" i="96"/>
  <c r="E35" i="96"/>
  <c r="V35" i="96"/>
  <c r="U35" i="96"/>
  <c r="S39" i="96"/>
  <c r="J34" i="96"/>
  <c r="I34" i="96"/>
  <c r="E34" i="96"/>
  <c r="V34" i="96"/>
  <c r="U34" i="96"/>
  <c r="S38" i="96"/>
  <c r="J33" i="96"/>
  <c r="I33" i="96"/>
  <c r="E33" i="96"/>
  <c r="V33" i="96"/>
  <c r="U33" i="96"/>
  <c r="S37" i="96"/>
  <c r="J32" i="96"/>
  <c r="I32" i="96"/>
  <c r="E32" i="96"/>
  <c r="V32" i="96"/>
  <c r="U32" i="96"/>
  <c r="S36" i="96"/>
  <c r="J31" i="96"/>
  <c r="I31" i="96"/>
  <c r="E31" i="96"/>
  <c r="Z30" i="96"/>
  <c r="V31" i="96"/>
  <c r="U31" i="96"/>
  <c r="S35" i="96"/>
  <c r="J30" i="96"/>
  <c r="I30" i="96"/>
  <c r="E30" i="96"/>
  <c r="Z29" i="96"/>
  <c r="V30" i="96"/>
  <c r="U30" i="96"/>
  <c r="S34" i="96"/>
  <c r="J29" i="96"/>
  <c r="I29" i="96"/>
  <c r="E29" i="96"/>
  <c r="Z28" i="96"/>
  <c r="V29" i="96"/>
  <c r="U29" i="96"/>
  <c r="S33" i="96"/>
  <c r="J28" i="96"/>
  <c r="I28" i="96"/>
  <c r="E28" i="96"/>
  <c r="Z27" i="96"/>
  <c r="V28" i="96"/>
  <c r="U28" i="96"/>
  <c r="S32" i="96"/>
  <c r="J27" i="96"/>
  <c r="I27" i="96"/>
  <c r="E27" i="96"/>
  <c r="Z26" i="96"/>
  <c r="V26" i="96"/>
  <c r="U26" i="96"/>
  <c r="S30" i="96"/>
  <c r="J26" i="96"/>
  <c r="I26" i="96"/>
  <c r="E26" i="96"/>
  <c r="Z25" i="96"/>
  <c r="V25" i="96"/>
  <c r="U25" i="96"/>
  <c r="S29" i="96"/>
  <c r="J25" i="96"/>
  <c r="I25" i="96"/>
  <c r="E25" i="96"/>
  <c r="Z24" i="96"/>
  <c r="V24" i="96"/>
  <c r="U24" i="96"/>
  <c r="S28" i="96"/>
  <c r="J24" i="96"/>
  <c r="I24" i="96"/>
  <c r="E24" i="96"/>
  <c r="Z23" i="96"/>
  <c r="V23" i="96"/>
  <c r="U23" i="96"/>
  <c r="S23" i="96"/>
  <c r="J23" i="96"/>
  <c r="I23" i="96"/>
  <c r="E23" i="96"/>
  <c r="Z22" i="96"/>
  <c r="V22" i="96"/>
  <c r="U22" i="96"/>
  <c r="S22" i="96"/>
  <c r="J22" i="96"/>
  <c r="I22" i="96"/>
  <c r="E22" i="96"/>
  <c r="Z21" i="96"/>
  <c r="V21" i="96"/>
  <c r="U21" i="96"/>
  <c r="S21" i="96"/>
  <c r="J21" i="96"/>
  <c r="I21" i="96"/>
  <c r="E21" i="96"/>
  <c r="V20" i="96"/>
  <c r="U20" i="96"/>
  <c r="S20" i="96"/>
  <c r="J20" i="96"/>
  <c r="I20" i="96"/>
  <c r="E20" i="96"/>
  <c r="V19" i="96"/>
  <c r="U19" i="96"/>
  <c r="S19" i="96"/>
  <c r="J19" i="96"/>
  <c r="I19" i="96"/>
  <c r="E19" i="96"/>
  <c r="V18" i="96"/>
  <c r="U18" i="96"/>
  <c r="S18" i="96"/>
  <c r="J18" i="96"/>
  <c r="I18" i="96"/>
  <c r="E18" i="96"/>
  <c r="V17" i="96"/>
  <c r="U17" i="96"/>
  <c r="S17" i="96"/>
  <c r="J17" i="96"/>
  <c r="I17" i="96"/>
  <c r="E17" i="96"/>
  <c r="V16" i="96"/>
  <c r="U16" i="96"/>
  <c r="S16" i="96"/>
  <c r="J16" i="96"/>
  <c r="I16" i="96"/>
  <c r="E16" i="96"/>
  <c r="V15" i="96"/>
  <c r="U15" i="96"/>
  <c r="S15" i="96"/>
  <c r="J15" i="96"/>
  <c r="I15" i="96"/>
  <c r="E15" i="96"/>
  <c r="V14" i="96"/>
  <c r="U14" i="96"/>
  <c r="S14" i="96"/>
  <c r="J14" i="96"/>
  <c r="I14" i="96"/>
  <c r="E14" i="96"/>
  <c r="V13" i="96"/>
  <c r="U13" i="96"/>
  <c r="S13" i="96"/>
  <c r="J13" i="96"/>
  <c r="I13" i="96"/>
  <c r="E13" i="96"/>
  <c r="V12" i="96"/>
  <c r="U12" i="96"/>
  <c r="S12" i="96"/>
  <c r="J12" i="96"/>
  <c r="I12" i="96"/>
  <c r="E12" i="96"/>
  <c r="V11" i="96"/>
  <c r="U11" i="96"/>
  <c r="S11" i="96"/>
  <c r="J11" i="96"/>
  <c r="I11" i="96"/>
  <c r="E11" i="96"/>
  <c r="V10" i="96"/>
  <c r="U10" i="96"/>
  <c r="S10" i="96"/>
  <c r="J10" i="96"/>
  <c r="I10" i="96"/>
  <c r="E10" i="96"/>
  <c r="V9" i="96"/>
  <c r="U9" i="96"/>
  <c r="S9" i="96"/>
  <c r="J9" i="96"/>
  <c r="I9" i="96"/>
  <c r="E9" i="96"/>
  <c r="V8" i="96"/>
  <c r="U8" i="96"/>
  <c r="S8" i="96"/>
  <c r="J8" i="96"/>
  <c r="I8" i="96"/>
  <c r="E8" i="96"/>
  <c r="V7" i="96"/>
  <c r="U7" i="96"/>
  <c r="S7" i="96"/>
  <c r="J7" i="96"/>
  <c r="I7" i="96"/>
  <c r="E7" i="96"/>
  <c r="V6" i="96"/>
  <c r="U6" i="96"/>
  <c r="S6" i="96"/>
  <c r="J6" i="96"/>
  <c r="I6" i="96"/>
  <c r="E6" i="96"/>
  <c r="V5" i="96"/>
  <c r="U5" i="96"/>
  <c r="S5" i="96"/>
  <c r="J5" i="96"/>
  <c r="I5" i="96"/>
  <c r="E5" i="96"/>
  <c r="V4" i="96"/>
  <c r="U4" i="96"/>
  <c r="S4" i="96"/>
  <c r="J4" i="96"/>
  <c r="I4" i="96"/>
  <c r="D4" i="96"/>
  <c r="E4" i="96" s="1"/>
  <c r="Q8" i="94"/>
  <c r="P8" i="94"/>
  <c r="O8" i="94"/>
  <c r="N8" i="94"/>
  <c r="M8" i="94"/>
  <c r="L8" i="94"/>
  <c r="K8" i="94"/>
  <c r="J8" i="94"/>
  <c r="V2" i="95" s="1"/>
  <c r="H6" i="94"/>
  <c r="C6" i="94" s="1"/>
  <c r="F6" i="94"/>
  <c r="A6" i="94" s="1"/>
  <c r="E6" i="94"/>
  <c r="D6" i="94"/>
  <c r="I4" i="94"/>
  <c r="D1" i="94"/>
  <c r="J1" i="96" s="1"/>
  <c r="B1" i="94"/>
  <c r="P2" i="96" s="1"/>
  <c r="R2" i="96" s="1"/>
  <c r="E169" i="96" l="1"/>
  <c r="E173" i="96"/>
  <c r="E177" i="96"/>
  <c r="E181" i="96"/>
  <c r="E185" i="96"/>
  <c r="E189" i="96"/>
  <c r="E193" i="96"/>
  <c r="E197" i="96"/>
  <c r="E201" i="96"/>
  <c r="E205" i="96"/>
  <c r="E209" i="96"/>
  <c r="E213" i="96"/>
  <c r="E217" i="96"/>
  <c r="E221" i="96"/>
  <c r="E225" i="96"/>
  <c r="E229" i="96"/>
  <c r="E233" i="96"/>
  <c r="E237" i="96"/>
  <c r="E241" i="96"/>
  <c r="E245" i="96"/>
  <c r="E249" i="96"/>
  <c r="E253" i="96"/>
  <c r="E257" i="96"/>
  <c r="E261" i="96"/>
  <c r="E265" i="96"/>
  <c r="E269" i="96"/>
  <c r="E273" i="96"/>
  <c r="E277" i="96"/>
  <c r="E281" i="96"/>
  <c r="E285" i="96"/>
  <c r="E289" i="96"/>
  <c r="E293" i="96"/>
  <c r="E297" i="96"/>
  <c r="E301" i="96"/>
  <c r="E305" i="96"/>
  <c r="E309" i="96"/>
  <c r="E313" i="96"/>
  <c r="E317" i="96"/>
  <c r="E321" i="96"/>
  <c r="E325" i="96"/>
  <c r="E223" i="96"/>
  <c r="E227" i="96"/>
  <c r="E231" i="96"/>
  <c r="E235" i="96"/>
  <c r="E239" i="96"/>
  <c r="E243" i="96"/>
  <c r="E247" i="96"/>
  <c r="E251" i="96"/>
  <c r="E255" i="96"/>
  <c r="E259" i="96"/>
  <c r="E263" i="96"/>
  <c r="E267" i="96"/>
  <c r="E271" i="96"/>
  <c r="E275" i="96"/>
  <c r="E279" i="96"/>
  <c r="E283" i="96"/>
  <c r="E287" i="96"/>
  <c r="E291" i="96"/>
  <c r="E295" i="96"/>
  <c r="E299" i="96"/>
  <c r="E303" i="96"/>
  <c r="E307" i="96"/>
  <c r="E311" i="96"/>
  <c r="E315" i="96"/>
  <c r="E319" i="96"/>
  <c r="E323" i="96"/>
  <c r="E327" i="96"/>
  <c r="E331" i="96"/>
  <c r="E335" i="96"/>
  <c r="E339" i="96"/>
  <c r="E343" i="96"/>
  <c r="E347" i="96"/>
  <c r="E351" i="96"/>
  <c r="E355" i="96"/>
  <c r="E359" i="96"/>
  <c r="E363" i="96"/>
  <c r="E367" i="96"/>
  <c r="E371" i="96"/>
  <c r="E375" i="96"/>
  <c r="E379" i="96"/>
  <c r="E383" i="96"/>
  <c r="E387" i="96"/>
  <c r="E391" i="96"/>
  <c r="E395" i="96"/>
  <c r="E399" i="96"/>
  <c r="E403" i="96"/>
  <c r="E407" i="96"/>
  <c r="E411" i="96"/>
  <c r="E415" i="96"/>
  <c r="E419" i="96"/>
  <c r="E423" i="96"/>
  <c r="E427" i="96"/>
  <c r="E431" i="96"/>
  <c r="E435" i="96"/>
  <c r="E439" i="96"/>
  <c r="E443" i="96"/>
  <c r="E447" i="96"/>
  <c r="E451" i="96"/>
  <c r="E455" i="96"/>
  <c r="E329" i="96"/>
  <c r="E333" i="96"/>
  <c r="E337" i="96"/>
  <c r="E341" i="96"/>
  <c r="E345" i="96"/>
  <c r="E349" i="96"/>
  <c r="E353" i="96"/>
  <c r="E357" i="96"/>
  <c r="E361" i="96"/>
  <c r="E365" i="96"/>
  <c r="E369" i="96"/>
  <c r="E373" i="96"/>
  <c r="E377" i="96"/>
  <c r="E381" i="96"/>
  <c r="E385" i="96"/>
  <c r="E389" i="96"/>
  <c r="E393" i="96"/>
  <c r="E397" i="96"/>
  <c r="E401" i="96"/>
  <c r="E405" i="96"/>
  <c r="E409" i="96"/>
  <c r="E413" i="96"/>
  <c r="E417" i="96"/>
  <c r="E421" i="96"/>
  <c r="E425" i="96"/>
  <c r="E429" i="96"/>
  <c r="E433" i="96"/>
  <c r="E437" i="96"/>
  <c r="E441" i="96"/>
  <c r="E445" i="96"/>
  <c r="E449" i="96"/>
  <c r="E453" i="96"/>
  <c r="E457" i="96"/>
  <c r="E465" i="96"/>
  <c r="E473" i="96"/>
  <c r="E481" i="96"/>
  <c r="E489" i="96"/>
  <c r="E497" i="96"/>
  <c r="E505" i="96"/>
  <c r="E513" i="96"/>
  <c r="E521" i="96"/>
  <c r="E529" i="96"/>
  <c r="E537" i="96"/>
  <c r="E545" i="96"/>
  <c r="E553" i="96"/>
  <c r="E561" i="96"/>
  <c r="E569" i="96"/>
  <c r="E577" i="96"/>
  <c r="E585" i="96"/>
  <c r="E593" i="96"/>
  <c r="E601" i="96"/>
  <c r="E609" i="96"/>
  <c r="E617" i="96"/>
  <c r="E625" i="96"/>
  <c r="E633" i="96"/>
  <c r="E641" i="96"/>
  <c r="E649" i="96"/>
  <c r="E657" i="96"/>
  <c r="E665" i="96"/>
  <c r="E673" i="96"/>
  <c r="E681" i="96"/>
  <c r="E689" i="96"/>
  <c r="E697" i="96"/>
  <c r="E705" i="96"/>
  <c r="E713" i="96"/>
  <c r="E721" i="96"/>
  <c r="E729" i="96"/>
  <c r="E737" i="96"/>
  <c r="E745" i="96"/>
  <c r="E753" i="96"/>
  <c r="E761" i="96"/>
  <c r="E769" i="96"/>
  <c r="E777" i="96"/>
  <c r="E785" i="96"/>
  <c r="E793" i="96"/>
  <c r="E801" i="96"/>
  <c r="E809" i="96"/>
  <c r="E817" i="96"/>
  <c r="E825" i="96"/>
  <c r="E833" i="96"/>
  <c r="E841" i="96"/>
  <c r="E849" i="96"/>
  <c r="E857" i="96"/>
  <c r="E865" i="96"/>
  <c r="E873" i="96"/>
  <c r="E462" i="96"/>
  <c r="E470" i="96"/>
  <c r="E482" i="96"/>
  <c r="E490" i="96"/>
  <c r="E498" i="96"/>
  <c r="E506" i="96"/>
  <c r="E514" i="96"/>
  <c r="E522" i="96"/>
  <c r="E530" i="96"/>
  <c r="E538" i="96"/>
  <c r="E546" i="96"/>
  <c r="E554" i="96"/>
  <c r="E562" i="96"/>
  <c r="E570" i="96"/>
  <c r="E578" i="96"/>
  <c r="E586" i="96"/>
  <c r="E594" i="96"/>
  <c r="E602" i="96"/>
  <c r="E614" i="96"/>
  <c r="E622" i="96"/>
  <c r="E630" i="96"/>
  <c r="E638" i="96"/>
  <c r="E646" i="96"/>
  <c r="E654" i="96"/>
  <c r="E662" i="96"/>
  <c r="E670" i="96"/>
  <c r="E678" i="96"/>
  <c r="E682" i="96"/>
  <c r="E694" i="96"/>
  <c r="E702" i="96"/>
  <c r="E710" i="96"/>
  <c r="E718" i="96"/>
  <c r="E726" i="96"/>
  <c r="E734" i="96"/>
  <c r="E742" i="96"/>
  <c r="E750" i="96"/>
  <c r="E758" i="96"/>
  <c r="E766" i="96"/>
  <c r="E774" i="96"/>
  <c r="E782" i="96"/>
  <c r="E790" i="96"/>
  <c r="E798" i="96"/>
  <c r="E806" i="96"/>
  <c r="E814" i="96"/>
  <c r="E822" i="96"/>
  <c r="E830" i="96"/>
  <c r="E846" i="96"/>
  <c r="E458" i="96"/>
  <c r="E466" i="96"/>
  <c r="E474" i="96"/>
  <c r="E478" i="96"/>
  <c r="E486" i="96"/>
  <c r="E494" i="96"/>
  <c r="E502" i="96"/>
  <c r="E510" i="96"/>
  <c r="E518" i="96"/>
  <c r="E526" i="96"/>
  <c r="E534" i="96"/>
  <c r="E542" i="96"/>
  <c r="E550" i="96"/>
  <c r="E558" i="96"/>
  <c r="E566" i="96"/>
  <c r="E574" i="96"/>
  <c r="E582" i="96"/>
  <c r="E590" i="96"/>
  <c r="E598" i="96"/>
  <c r="E606" i="96"/>
  <c r="E610" i="96"/>
  <c r="E618" i="96"/>
  <c r="E626" i="96"/>
  <c r="E634" i="96"/>
  <c r="E642" i="96"/>
  <c r="E650" i="96"/>
  <c r="E658" i="96"/>
  <c r="E666" i="96"/>
  <c r="E674" i="96"/>
  <c r="E686" i="96"/>
  <c r="E690" i="96"/>
  <c r="E698" i="96"/>
  <c r="E706" i="96"/>
  <c r="E714" i="96"/>
  <c r="E722" i="96"/>
  <c r="E730" i="96"/>
  <c r="E738" i="96"/>
  <c r="E746" i="96"/>
  <c r="E754" i="96"/>
  <c r="E762" i="96"/>
  <c r="E770" i="96"/>
  <c r="E778" i="96"/>
  <c r="E786" i="96"/>
  <c r="E794" i="96"/>
  <c r="E802" i="96"/>
  <c r="E810" i="96"/>
  <c r="E818" i="96"/>
  <c r="E826" i="96"/>
  <c r="E834" i="96"/>
  <c r="E838" i="96"/>
  <c r="E842" i="96"/>
  <c r="E850" i="96"/>
  <c r="E854" i="96"/>
  <c r="E858" i="96"/>
  <c r="E862" i="96"/>
  <c r="E866" i="96"/>
  <c r="E870" i="96"/>
  <c r="E874" i="96"/>
  <c r="E878" i="96"/>
  <c r="E168" i="96"/>
  <c r="E172" i="96"/>
  <c r="E176" i="96"/>
  <c r="E180" i="96"/>
  <c r="E184" i="96"/>
  <c r="E188" i="96"/>
  <c r="E192" i="96"/>
  <c r="E196" i="96"/>
  <c r="E200" i="96"/>
  <c r="E204" i="96"/>
  <c r="E208" i="96"/>
  <c r="E212" i="96"/>
  <c r="E216" i="96"/>
  <c r="E220" i="96"/>
  <c r="E224" i="96"/>
  <c r="E228" i="96"/>
  <c r="E232" i="96"/>
  <c r="E236" i="96"/>
  <c r="E240" i="96"/>
  <c r="E244" i="96"/>
  <c r="E248" i="96"/>
  <c r="E252" i="96"/>
  <c r="E256" i="96"/>
  <c r="E260" i="96"/>
  <c r="E264" i="96"/>
  <c r="E268" i="96"/>
  <c r="E272" i="96"/>
  <c r="E276" i="96"/>
  <c r="E280" i="96"/>
  <c r="E284" i="96"/>
  <c r="E288" i="96"/>
  <c r="E292" i="96"/>
  <c r="E294" i="96"/>
  <c r="E298" i="96"/>
  <c r="E302" i="96"/>
  <c r="E306" i="96"/>
  <c r="E310" i="96"/>
  <c r="E314" i="96"/>
  <c r="E318" i="96"/>
  <c r="E322" i="96"/>
  <c r="E326" i="96"/>
  <c r="E330" i="96"/>
  <c r="E334" i="96"/>
  <c r="E338" i="96"/>
  <c r="E342" i="96"/>
  <c r="E348" i="96"/>
  <c r="E352" i="96"/>
  <c r="E356" i="96"/>
  <c r="E360" i="96"/>
  <c r="E364" i="96"/>
  <c r="E368" i="96"/>
  <c r="E372" i="96"/>
  <c r="E376" i="96"/>
  <c r="E380" i="96"/>
  <c r="E384" i="96"/>
  <c r="E388" i="96"/>
  <c r="E392" i="96"/>
  <c r="E396" i="96"/>
  <c r="E400" i="96"/>
  <c r="E404" i="96"/>
  <c r="E408" i="96"/>
  <c r="E412" i="96"/>
  <c r="E414" i="96"/>
  <c r="E418" i="96"/>
  <c r="E422" i="96"/>
  <c r="E426" i="96"/>
  <c r="E430" i="96"/>
  <c r="E434" i="96"/>
  <c r="E438" i="96"/>
  <c r="E442" i="96"/>
  <c r="E446" i="96"/>
  <c r="E450" i="96"/>
  <c r="E454" i="96"/>
  <c r="E456" i="96"/>
  <c r="E463" i="96"/>
  <c r="E471" i="96"/>
  <c r="E479" i="96"/>
  <c r="E487" i="96"/>
  <c r="E495" i="96"/>
  <c r="E503" i="96"/>
  <c r="E511" i="96"/>
  <c r="E519" i="96"/>
  <c r="E527" i="96"/>
  <c r="E531" i="96"/>
  <c r="E539" i="96"/>
  <c r="E170" i="96"/>
  <c r="E174" i="96"/>
  <c r="E178" i="96"/>
  <c r="E182" i="96"/>
  <c r="E186" i="96"/>
  <c r="E190" i="96"/>
  <c r="E194" i="96"/>
  <c r="E198" i="96"/>
  <c r="E202" i="96"/>
  <c r="E206" i="96"/>
  <c r="E210" i="96"/>
  <c r="E214" i="96"/>
  <c r="E218" i="96"/>
  <c r="E222" i="96"/>
  <c r="E226" i="96"/>
  <c r="E230" i="96"/>
  <c r="E234" i="96"/>
  <c r="E238" i="96"/>
  <c r="E242" i="96"/>
  <c r="E246" i="96"/>
  <c r="E250" i="96"/>
  <c r="E254" i="96"/>
  <c r="E258" i="96"/>
  <c r="E262" i="96"/>
  <c r="E266" i="96"/>
  <c r="E270" i="96"/>
  <c r="E274" i="96"/>
  <c r="E278" i="96"/>
  <c r="E282" i="96"/>
  <c r="E286" i="96"/>
  <c r="E290" i="96"/>
  <c r="E296" i="96"/>
  <c r="E300" i="96"/>
  <c r="E304" i="96"/>
  <c r="E308" i="96"/>
  <c r="E312" i="96"/>
  <c r="E316" i="96"/>
  <c r="E320" i="96"/>
  <c r="E324" i="96"/>
  <c r="E328" i="96"/>
  <c r="E332" i="96"/>
  <c r="E336" i="96"/>
  <c r="E340" i="96"/>
  <c r="E344" i="96"/>
  <c r="E346" i="96"/>
  <c r="E350" i="96"/>
  <c r="E354" i="96"/>
  <c r="E358" i="96"/>
  <c r="E362" i="96"/>
  <c r="E366" i="96"/>
  <c r="E370" i="96"/>
  <c r="E374" i="96"/>
  <c r="E378" i="96"/>
  <c r="E382" i="96"/>
  <c r="E386" i="96"/>
  <c r="E390" i="96"/>
  <c r="E394" i="96"/>
  <c r="E398" i="96"/>
  <c r="E402" i="96"/>
  <c r="E406" i="96"/>
  <c r="E410" i="96"/>
  <c r="E416" i="96"/>
  <c r="E420" i="96"/>
  <c r="E424" i="96"/>
  <c r="E428" i="96"/>
  <c r="E432" i="96"/>
  <c r="E436" i="96"/>
  <c r="E440" i="96"/>
  <c r="E444" i="96"/>
  <c r="E448" i="96"/>
  <c r="E452" i="96"/>
  <c r="E459" i="96"/>
  <c r="E467" i="96"/>
  <c r="E475" i="96"/>
  <c r="E483" i="96"/>
  <c r="E491" i="96"/>
  <c r="E499" i="96"/>
  <c r="E507" i="96"/>
  <c r="E515" i="96"/>
  <c r="E523" i="96"/>
  <c r="E535" i="96"/>
  <c r="E543" i="96"/>
  <c r="E547" i="96"/>
  <c r="E551" i="96"/>
  <c r="E555" i="96"/>
  <c r="E559" i="96"/>
  <c r="E563" i="96"/>
  <c r="E567" i="96"/>
  <c r="E571" i="96"/>
  <c r="E575" i="96"/>
  <c r="E579" i="96"/>
  <c r="E583" i="96"/>
  <c r="E587" i="96"/>
  <c r="E591" i="96"/>
  <c r="E595" i="96"/>
  <c r="E599" i="96"/>
  <c r="E603" i="96"/>
  <c r="E607" i="96"/>
  <c r="E611" i="96"/>
  <c r="E615" i="96"/>
  <c r="E619" i="96"/>
  <c r="E623" i="96"/>
  <c r="E627" i="96"/>
  <c r="E631" i="96"/>
  <c r="E635" i="96"/>
  <c r="E639" i="96"/>
  <c r="E643" i="96"/>
  <c r="E647" i="96"/>
  <c r="E651" i="96"/>
  <c r="E655" i="96"/>
  <c r="E659" i="96"/>
  <c r="E663" i="96"/>
  <c r="E667" i="96"/>
  <c r="E671" i="96"/>
  <c r="E675" i="96"/>
  <c r="E679" i="96"/>
  <c r="E683" i="96"/>
  <c r="E687" i="96"/>
  <c r="E691" i="96"/>
  <c r="E695" i="96"/>
  <c r="E699" i="96"/>
  <c r="E703" i="96"/>
  <c r="E707" i="96"/>
  <c r="E711" i="96"/>
  <c r="E715" i="96"/>
  <c r="E719" i="96"/>
  <c r="E723" i="96"/>
  <c r="E727" i="96"/>
  <c r="E731" i="96"/>
  <c r="E735" i="96"/>
  <c r="E739" i="96"/>
  <c r="E743" i="96"/>
  <c r="E747" i="96"/>
  <c r="E751" i="96"/>
  <c r="E755" i="96"/>
  <c r="E759" i="96"/>
  <c r="E763" i="96"/>
  <c r="E767" i="96"/>
  <c r="E771" i="96"/>
  <c r="E775" i="96"/>
  <c r="E779" i="96"/>
  <c r="E783" i="96"/>
  <c r="E787" i="96"/>
  <c r="E791" i="96"/>
  <c r="E795" i="96"/>
  <c r="E799" i="96"/>
  <c r="E803" i="96"/>
  <c r="E807" i="96"/>
  <c r="E811" i="96"/>
  <c r="E815" i="96"/>
  <c r="E819" i="96"/>
  <c r="E823" i="96"/>
  <c r="E827" i="96"/>
  <c r="E831" i="96"/>
  <c r="E835" i="96"/>
  <c r="E839" i="96"/>
  <c r="E843" i="96"/>
  <c r="E847" i="96"/>
  <c r="E851" i="96"/>
  <c r="E855" i="96"/>
  <c r="E859" i="96"/>
  <c r="E863" i="96"/>
  <c r="E867" i="96"/>
  <c r="E871" i="96"/>
  <c r="E875" i="96"/>
  <c r="E879" i="96"/>
  <c r="E460" i="96"/>
  <c r="E464" i="96"/>
  <c r="E468" i="96"/>
  <c r="E472" i="96"/>
  <c r="E476" i="96"/>
  <c r="E480" i="96"/>
  <c r="E484" i="96"/>
  <c r="E488" i="96"/>
  <c r="E492" i="96"/>
  <c r="E496" i="96"/>
  <c r="E500" i="96"/>
  <c r="E504" i="96"/>
  <c r="E508" i="96"/>
  <c r="E512" i="96"/>
  <c r="E516" i="96"/>
  <c r="E520" i="96"/>
  <c r="E524" i="96"/>
  <c r="E528" i="96"/>
  <c r="E532" i="96"/>
  <c r="E536" i="96"/>
  <c r="E540" i="96"/>
  <c r="E544" i="96"/>
  <c r="E548" i="96"/>
  <c r="E552" i="96"/>
  <c r="E556" i="96"/>
  <c r="E560" i="96"/>
  <c r="E564" i="96"/>
  <c r="E568" i="96"/>
  <c r="E572" i="96"/>
  <c r="E576" i="96"/>
  <c r="E580" i="96"/>
  <c r="E584" i="96"/>
  <c r="E588" i="96"/>
  <c r="E592" i="96"/>
  <c r="E596" i="96"/>
  <c r="E600" i="96"/>
  <c r="E604" i="96"/>
  <c r="E608" i="96"/>
  <c r="E612" i="96"/>
  <c r="E616" i="96"/>
  <c r="E620" i="96"/>
  <c r="E624" i="96"/>
  <c r="E628" i="96"/>
  <c r="E632" i="96"/>
  <c r="E636" i="96"/>
  <c r="E640" i="96"/>
  <c r="E644" i="96"/>
  <c r="E648" i="96"/>
  <c r="E652" i="96"/>
  <c r="E656" i="96"/>
  <c r="E660" i="96"/>
  <c r="E664" i="96"/>
  <c r="E668" i="96"/>
  <c r="E672" i="96"/>
  <c r="E676" i="96"/>
  <c r="E680" i="96"/>
  <c r="E684" i="96"/>
  <c r="E688" i="96"/>
  <c r="E692" i="96"/>
  <c r="E696" i="96"/>
  <c r="E700" i="96"/>
  <c r="E704" i="96"/>
  <c r="E708" i="96"/>
  <c r="E712" i="96"/>
  <c r="E716" i="96"/>
  <c r="E720" i="96"/>
  <c r="E724" i="96"/>
  <c r="E728" i="96"/>
  <c r="E732" i="96"/>
  <c r="E736" i="96"/>
  <c r="E740" i="96"/>
  <c r="E744" i="96"/>
  <c r="E748" i="96"/>
  <c r="E752" i="96"/>
  <c r="E756" i="96"/>
  <c r="E760" i="96"/>
  <c r="E764" i="96"/>
  <c r="E768" i="96"/>
  <c r="E772" i="96"/>
  <c r="E776" i="96"/>
  <c r="E780" i="96"/>
  <c r="E784" i="96"/>
  <c r="E788" i="96"/>
  <c r="E792" i="96"/>
  <c r="E796" i="96"/>
  <c r="E800" i="96"/>
  <c r="E804" i="96"/>
  <c r="E808" i="96"/>
  <c r="E812" i="96"/>
  <c r="E816" i="96"/>
  <c r="E820" i="96"/>
  <c r="E824" i="96"/>
  <c r="E828" i="96"/>
  <c r="E832" i="96"/>
  <c r="E836" i="96"/>
  <c r="E840" i="96"/>
  <c r="E844" i="96"/>
  <c r="E848" i="96"/>
  <c r="E852" i="96"/>
  <c r="E856" i="96"/>
  <c r="E860" i="96"/>
  <c r="E864" i="96"/>
  <c r="E868" i="96"/>
  <c r="E872" i="96"/>
  <c r="E876" i="96"/>
  <c r="AH1" i="95"/>
  <c r="S2" i="96"/>
  <c r="N1" i="96"/>
</calcChain>
</file>

<file path=xl/comments1.xml><?xml version="1.0" encoding="utf-8"?>
<comments xmlns="http://schemas.openxmlformats.org/spreadsheetml/2006/main">
  <authors>
    <author>Way, Bryan (OFM)</author>
    <author>Kevin Feltus</author>
  </authors>
  <commentList>
    <comment ref="G7" authorId="0" shapeId="0">
      <text>
        <r>
          <rPr>
            <sz val="9"/>
            <color indexed="81"/>
            <rFont val="Tahoma"/>
            <family val="2"/>
          </rPr>
          <t>Program column should be left blank for this agency.</t>
        </r>
      </text>
    </comment>
    <comment ref="N7" authorId="1" shapeId="0">
      <text>
        <r>
          <rPr>
            <b/>
            <sz val="8"/>
            <color indexed="81"/>
            <rFont val="Tahoma"/>
            <family val="2"/>
          </rPr>
          <t>Applies to SGS, ESI, Secure File Transfer, and State Network.</t>
        </r>
      </text>
    </comment>
    <comment ref="O7" authorId="1" shapeId="0">
      <text>
        <r>
          <rPr>
            <b/>
            <sz val="8"/>
            <color indexed="81"/>
            <rFont val="Tahoma"/>
            <family val="2"/>
          </rPr>
          <t>Includes:  Production Support, TLA Debt Service, TLA Project, and State Data Center.  Fund splits should not include federal funds.</t>
        </r>
      </text>
    </comment>
  </commentList>
</comments>
</file>

<file path=xl/sharedStrings.xml><?xml version="1.0" encoding="utf-8"?>
<sst xmlns="http://schemas.openxmlformats.org/spreadsheetml/2006/main" count="5703" uniqueCount="1390">
  <si>
    <t>Agency</t>
  </si>
  <si>
    <t>011</t>
  </si>
  <si>
    <t>012</t>
  </si>
  <si>
    <t>013</t>
  </si>
  <si>
    <t>014</t>
  </si>
  <si>
    <t>020</t>
  </si>
  <si>
    <t>035</t>
  </si>
  <si>
    <t>038</t>
  </si>
  <si>
    <t>040</t>
  </si>
  <si>
    <t>045</t>
  </si>
  <si>
    <t>046</t>
  </si>
  <si>
    <t>048</t>
  </si>
  <si>
    <t>050</t>
  </si>
  <si>
    <t>055</t>
  </si>
  <si>
    <t>056</t>
  </si>
  <si>
    <t>057</t>
  </si>
  <si>
    <t>075</t>
  </si>
  <si>
    <t>080</t>
  </si>
  <si>
    <t>082</t>
  </si>
  <si>
    <t>085</t>
  </si>
  <si>
    <t>086</t>
  </si>
  <si>
    <t>087</t>
  </si>
  <si>
    <t>090</t>
  </si>
  <si>
    <t>095</t>
  </si>
  <si>
    <t>099</t>
  </si>
  <si>
    <t>100</t>
  </si>
  <si>
    <t>101</t>
  </si>
  <si>
    <t>102</t>
  </si>
  <si>
    <t>103</t>
  </si>
  <si>
    <t>104</t>
  </si>
  <si>
    <t>105</t>
  </si>
  <si>
    <t>107</t>
  </si>
  <si>
    <t>110</t>
  </si>
  <si>
    <t>116</t>
  </si>
  <si>
    <t>117</t>
  </si>
  <si>
    <t>118</t>
  </si>
  <si>
    <t>119</t>
  </si>
  <si>
    <t>120</t>
  </si>
  <si>
    <t>124</t>
  </si>
  <si>
    <t>126</t>
  </si>
  <si>
    <t>135</t>
  </si>
  <si>
    <t>140</t>
  </si>
  <si>
    <t>142</t>
  </si>
  <si>
    <t>147</t>
  </si>
  <si>
    <t>160</t>
  </si>
  <si>
    <t>163</t>
  </si>
  <si>
    <t>165</t>
  </si>
  <si>
    <t>167</t>
  </si>
  <si>
    <t>179</t>
  </si>
  <si>
    <t>185</t>
  </si>
  <si>
    <t>190</t>
  </si>
  <si>
    <t>195</t>
  </si>
  <si>
    <t>205</t>
  </si>
  <si>
    <t>215</t>
  </si>
  <si>
    <t>220</t>
  </si>
  <si>
    <t>225</t>
  </si>
  <si>
    <t>227</t>
  </si>
  <si>
    <t>228</t>
  </si>
  <si>
    <t>235</t>
  </si>
  <si>
    <t>240</t>
  </si>
  <si>
    <t>245</t>
  </si>
  <si>
    <t>275</t>
  </si>
  <si>
    <t>300</t>
  </si>
  <si>
    <t>303</t>
  </si>
  <si>
    <t>305</t>
  </si>
  <si>
    <t>310</t>
  </si>
  <si>
    <t>315</t>
  </si>
  <si>
    <t>340</t>
  </si>
  <si>
    <t>341</t>
  </si>
  <si>
    <t>350</t>
  </si>
  <si>
    <t>351</t>
  </si>
  <si>
    <t>353</t>
  </si>
  <si>
    <t>354</t>
  </si>
  <si>
    <t>355</t>
  </si>
  <si>
    <t>357</t>
  </si>
  <si>
    <t>360</t>
  </si>
  <si>
    <t>365</t>
  </si>
  <si>
    <t>370</t>
  </si>
  <si>
    <t>375</t>
  </si>
  <si>
    <t>376</t>
  </si>
  <si>
    <t>380</t>
  </si>
  <si>
    <t>387</t>
  </si>
  <si>
    <t>390</t>
  </si>
  <si>
    <t>395</t>
  </si>
  <si>
    <t>405</t>
  </si>
  <si>
    <t>406</t>
  </si>
  <si>
    <t>407</t>
  </si>
  <si>
    <t>410</t>
  </si>
  <si>
    <t>411</t>
  </si>
  <si>
    <t>460</t>
  </si>
  <si>
    <t>461</t>
  </si>
  <si>
    <t>462</t>
  </si>
  <si>
    <t>465</t>
  </si>
  <si>
    <t>467</t>
  </si>
  <si>
    <t>468</t>
  </si>
  <si>
    <t>471</t>
  </si>
  <si>
    <t>477</t>
  </si>
  <si>
    <t>478</t>
  </si>
  <si>
    <t>490</t>
  </si>
  <si>
    <t>495</t>
  </si>
  <si>
    <t>540</t>
  </si>
  <si>
    <t>699</t>
  </si>
  <si>
    <t>6</t>
  </si>
  <si>
    <t>16M</t>
  </si>
  <si>
    <t>1</t>
  </si>
  <si>
    <t>108</t>
  </si>
  <si>
    <t>106</t>
  </si>
  <si>
    <t>026</t>
  </si>
  <si>
    <t>001</t>
  </si>
  <si>
    <t>2</t>
  </si>
  <si>
    <t>7</t>
  </si>
  <si>
    <t>010</t>
  </si>
  <si>
    <t>U00</t>
  </si>
  <si>
    <t>415</t>
  </si>
  <si>
    <t>081</t>
  </si>
  <si>
    <t>025</t>
  </si>
  <si>
    <t>169</t>
  </si>
  <si>
    <t>419</t>
  </si>
  <si>
    <t>600</t>
  </si>
  <si>
    <t>418</t>
  </si>
  <si>
    <t>150</t>
  </si>
  <si>
    <t>AppType</t>
  </si>
  <si>
    <t>Fund</t>
  </si>
  <si>
    <t>SFA</t>
  </si>
  <si>
    <t>OTH</t>
  </si>
  <si>
    <t>145</t>
  </si>
  <si>
    <t>Agy</t>
  </si>
  <si>
    <t>Operating</t>
  </si>
  <si>
    <t/>
  </si>
  <si>
    <t>Auditor</t>
  </si>
  <si>
    <t>037</t>
  </si>
  <si>
    <t>PCA</t>
  </si>
  <si>
    <t>Account</t>
  </si>
  <si>
    <t>OAH</t>
  </si>
  <si>
    <t>AttGen</t>
  </si>
  <si>
    <t>Facilities &amp; Services Only</t>
  </si>
  <si>
    <t>003</t>
  </si>
  <si>
    <t>024</t>
  </si>
  <si>
    <t>04E</t>
  </si>
  <si>
    <t>06G</t>
  </si>
  <si>
    <t>06L</t>
  </si>
  <si>
    <t>15V</t>
  </si>
  <si>
    <t>16B</t>
  </si>
  <si>
    <t>201</t>
  </si>
  <si>
    <t>298</t>
  </si>
  <si>
    <t>359</t>
  </si>
  <si>
    <t>M</t>
  </si>
  <si>
    <t>P</t>
  </si>
  <si>
    <t>O</t>
  </si>
  <si>
    <t>T</t>
  </si>
  <si>
    <t>Program</t>
  </si>
  <si>
    <t>Subprogram</t>
  </si>
  <si>
    <t>Information and Instructions</t>
  </si>
  <si>
    <t>Central Service Fund Splits</t>
  </si>
  <si>
    <t>DuplicateCheck</t>
  </si>
  <si>
    <t>All Columns by Agency must equal 100%</t>
  </si>
  <si>
    <t>Agency Code</t>
  </si>
  <si>
    <t>Program Code</t>
  </si>
  <si>
    <t>Subprogram Code</t>
  </si>
  <si>
    <t>Subprogram (only used for DSHS in Program 030 and 040)</t>
  </si>
  <si>
    <t>Account and Approp Title</t>
  </si>
  <si>
    <t>CTS</t>
  </si>
  <si>
    <t xml:space="preserve">Debt Services </t>
  </si>
  <si>
    <t>Workers' Comp</t>
  </si>
  <si>
    <t>Percent Totals (only applies when one agency chosen)</t>
  </si>
  <si>
    <t>SubprogramCode</t>
  </si>
  <si>
    <t>011-House of Representatives</t>
  </si>
  <si>
    <t>001-1 General Fund-State</t>
  </si>
  <si>
    <t>Check Agency has Fund Splits</t>
  </si>
  <si>
    <t>020-LEAP Committee</t>
  </si>
  <si>
    <t>553-1 Performance Audits of Govt Acct-State</t>
  </si>
  <si>
    <t>103-Department of Commerce</t>
  </si>
  <si>
    <t>001-2 General Fund-Federal</t>
  </si>
  <si>
    <t>001-7 General Fund-Private/Local</t>
  </si>
  <si>
    <t>001-8 General Fund-Federal ARRA</t>
  </si>
  <si>
    <t>04R-1 Drinking Water Assistance Account-State</t>
  </si>
  <si>
    <t>058-1 Public Works Assistance Account-State</t>
  </si>
  <si>
    <t>05R-1 Drinking Water Assist Admin Acct-State</t>
  </si>
  <si>
    <t>06K-1 Lead Paint Account-State</t>
  </si>
  <si>
    <t>10B-1 Home Security Fund Account-State</t>
  </si>
  <si>
    <t>12C-1 Affordable Housing For All-State</t>
  </si>
  <si>
    <t>150-1 Low-Income Weath/Struct Rehab Asst-State</t>
  </si>
  <si>
    <t>15A-6 Transitional Housing Oper &amp; Rent-Non-Appropriated</t>
  </si>
  <si>
    <t>174-1 Local Toxics Control Account-State</t>
  </si>
  <si>
    <t>17L-6 Foreclosure Fairness Account-Non-Appropriated</t>
  </si>
  <si>
    <t>205-6 Mobile Home Park Relocation Account-Non-Appropriated</t>
  </si>
  <si>
    <t>263-1 Community/Economic Development Fee-State</t>
  </si>
  <si>
    <t>501-1 Liquor Revolving Account-State</t>
  </si>
  <si>
    <t>532-1 Washington Housing Trust Account-State</t>
  </si>
  <si>
    <t>887-1 Public Facility Const Loan Revolv-State</t>
  </si>
  <si>
    <t>436</t>
  </si>
  <si>
    <t>OTH-Health Care Auth-Other</t>
  </si>
  <si>
    <t>Non Budgeted Fund</t>
  </si>
  <si>
    <t>458</t>
  </si>
  <si>
    <t>472</t>
  </si>
  <si>
    <t>300-Dept of Social and Health Services</t>
  </si>
  <si>
    <t>010-Children &amp; Family Services</t>
  </si>
  <si>
    <t>135-Special Commitment Center</t>
  </si>
  <si>
    <t>020-Juvenile Rehabilitation</t>
  </si>
  <si>
    <t>030</t>
  </si>
  <si>
    <t>1000</t>
  </si>
  <si>
    <t>030-Mental Health</t>
  </si>
  <si>
    <t xml:space="preserve">1000-Community Services/RSN             </t>
  </si>
  <si>
    <t>2000</t>
  </si>
  <si>
    <t xml:space="preserve">2000-State Facility Services            </t>
  </si>
  <si>
    <t>8000</t>
  </si>
  <si>
    <t xml:space="preserve">8000-Special Projects                   </t>
  </si>
  <si>
    <t>9000</t>
  </si>
  <si>
    <t xml:space="preserve">9000-Program Support                    </t>
  </si>
  <si>
    <t>040-Developmental Disabilities</t>
  </si>
  <si>
    <t xml:space="preserve">1000-Community Services                 </t>
  </si>
  <si>
    <t xml:space="preserve">2000-Residential Habilitation Services  </t>
  </si>
  <si>
    <t>050-Long-Term Care Services</t>
  </si>
  <si>
    <t>060</t>
  </si>
  <si>
    <t>060-Economic Services Administration</t>
  </si>
  <si>
    <t>070</t>
  </si>
  <si>
    <t>070-Alcohol &amp; Substance Abuse</t>
  </si>
  <si>
    <t>100-Vocational Rehabilitation</t>
  </si>
  <si>
    <t>110-Administration &amp; Supporting Services</t>
  </si>
  <si>
    <t>145-Payments to Other Agencies</t>
  </si>
  <si>
    <t>150-Information System Services</t>
  </si>
  <si>
    <t>160-Consolidated Field Services</t>
  </si>
  <si>
    <t>010-Headquarters</t>
  </si>
  <si>
    <t>020-Field Services</t>
  </si>
  <si>
    <t>035-Institutional Services</t>
  </si>
  <si>
    <t>100-Administration &amp; Support Services</t>
  </si>
  <si>
    <t>200</t>
  </si>
  <si>
    <t>200-Correctional Operations</t>
  </si>
  <si>
    <t>300-Community Supervision</t>
  </si>
  <si>
    <t>400</t>
  </si>
  <si>
    <t>400-Correctional Industries</t>
  </si>
  <si>
    <t>600-Interagency Payments</t>
  </si>
  <si>
    <t>700</t>
  </si>
  <si>
    <t>700-Offender Change</t>
  </si>
  <si>
    <t>PCA-Policy Coordination &amp; Administration</t>
  </si>
  <si>
    <t>SFA-Student Finanical Aid</t>
  </si>
  <si>
    <t>010-OSPI &amp; Statewide Programs</t>
  </si>
  <si>
    <t>B00</t>
  </si>
  <si>
    <t>B00-Program B - Toll Operations &amp; Maintenance</t>
  </si>
  <si>
    <t>C00</t>
  </si>
  <si>
    <t>C00-Program C - Information Technology</t>
  </si>
  <si>
    <t>D00</t>
  </si>
  <si>
    <t>D00-Program D - Facilities - Operating</t>
  </si>
  <si>
    <t>F00</t>
  </si>
  <si>
    <t>F00-Program F - Aviation</t>
  </si>
  <si>
    <t>H00</t>
  </si>
  <si>
    <t>H00-Program H - Program Delivery Management &amp; Support</t>
  </si>
  <si>
    <t>M00</t>
  </si>
  <si>
    <t>M00-Program M - Highway Maintenance</t>
  </si>
  <si>
    <t>Q00</t>
  </si>
  <si>
    <t>Q00-Program Q - Traffic Operations</t>
  </si>
  <si>
    <t>S00</t>
  </si>
  <si>
    <t>S00-Program S - Transportation Management - Operating</t>
  </si>
  <si>
    <t>T00</t>
  </si>
  <si>
    <t>T00-Program T - Transportation Planning, Data and Research - Op</t>
  </si>
  <si>
    <t>U00-Program U - Charges from Other Agencies</t>
  </si>
  <si>
    <t>V00</t>
  </si>
  <si>
    <t>V00-Program V - Public Transportation</t>
  </si>
  <si>
    <t>X00</t>
  </si>
  <si>
    <t>X00-Program X - Washington State Ferries - Operating</t>
  </si>
  <si>
    <t>Y00</t>
  </si>
  <si>
    <t>Y00-Program Y - Rail - Operating</t>
  </si>
  <si>
    <t>Z00</t>
  </si>
  <si>
    <t>Z00-Program Z - Local Programs - Operating</t>
  </si>
  <si>
    <t>010-Operating</t>
  </si>
  <si>
    <t>699-Community/Technical College System</t>
  </si>
  <si>
    <t>149-6 Inst of Hi Ed-Operating Fees Acct-Non-Appropriated</t>
  </si>
  <si>
    <t>IF(AgyChoice=1,FundList,OFFSET(AgencyFund,MATCH((Agency),AgencyFund,0)-1,1,COUNTIF(AgencyFund,Agency)))</t>
  </si>
  <si>
    <t>AgencyFund Table</t>
  </si>
  <si>
    <t>Distinct Fund List</t>
  </si>
  <si>
    <t>Programcheck</t>
  </si>
  <si>
    <t>IF(pgmcheck=1,OFFSET(AgencyProgram,MATCH((AgyCode),AgencyProgram,0)-1,4,COUNTIF(AgencyProgram,AgyCode)),$A$2)</t>
  </si>
  <si>
    <t>Column1</t>
  </si>
  <si>
    <t>ProgramCode</t>
  </si>
  <si>
    <t>BudgetType</t>
  </si>
  <si>
    <t>SummFlag</t>
  </si>
  <si>
    <t>ProgramTitle60</t>
  </si>
  <si>
    <t>Program2</t>
  </si>
  <si>
    <t>All</t>
  </si>
  <si>
    <t>All Agencies</t>
  </si>
  <si>
    <t>HBE</t>
  </si>
  <si>
    <t>Health Care Auth-Health Benefit Exchange</t>
  </si>
  <si>
    <t>AgencyProgram</t>
  </si>
  <si>
    <t>108-1 Motor Vehicle Account-State</t>
  </si>
  <si>
    <t>Health Care Auth-Other</t>
  </si>
  <si>
    <t>300030</t>
  </si>
  <si>
    <t>442-6 Legislative Gift Center Account-Non-Appropriated</t>
  </si>
  <si>
    <t>012-Senate</t>
  </si>
  <si>
    <t>001-3 General Fund-Federal Unanticipated</t>
  </si>
  <si>
    <t>PEB</t>
  </si>
  <si>
    <t>Health Care Auth-Employee Benefits</t>
  </si>
  <si>
    <t>013-Joint Transportation Committee</t>
  </si>
  <si>
    <t>Children &amp; Family Services</t>
  </si>
  <si>
    <t>014-Jt Leg Audit &amp; Review Committee</t>
  </si>
  <si>
    <t>Juvenile Rehabilitation</t>
  </si>
  <si>
    <t>001-9 General Fund-Private/Local Unanticipated</t>
  </si>
  <si>
    <t>Mental Health</t>
  </si>
  <si>
    <t>300040</t>
  </si>
  <si>
    <t>035-Office of the State Actuary</t>
  </si>
  <si>
    <t>002-1 Hospital Data Collection Account-State</t>
  </si>
  <si>
    <t>Developmental Disabilities</t>
  </si>
  <si>
    <t>037-Office of Legislative Support Svcs</t>
  </si>
  <si>
    <t>003-1 Architects' License Account-State</t>
  </si>
  <si>
    <t>Long-Term Care Services</t>
  </si>
  <si>
    <t>038-Joint Legislative Systems Comm</t>
  </si>
  <si>
    <t>006-1 Public Records Effic/Presrv/Access-State</t>
  </si>
  <si>
    <t>Economic Services Administration</t>
  </si>
  <si>
    <t>040-Statute Law Committee</t>
  </si>
  <si>
    <t>007-1 Winter Recreation Program Account-State</t>
  </si>
  <si>
    <t>Alcohol &amp; Substance Abuse</t>
  </si>
  <si>
    <t>045-Supreme Court</t>
  </si>
  <si>
    <t>014-1 Forest Development Account-State</t>
  </si>
  <si>
    <t>Vocational Rehabilitation</t>
  </si>
  <si>
    <t>418-1 St Health Care Authority Admin Acct-State</t>
  </si>
  <si>
    <t>046-State Law Library</t>
  </si>
  <si>
    <t>01B-1 ORV &amp; Non-Highway Vehicle Account-State</t>
  </si>
  <si>
    <t>Administration &amp; Supporting Services</t>
  </si>
  <si>
    <t>600-1 Dept of Retirement Systems Expense-State</t>
  </si>
  <si>
    <t>048-Court of Appeals</t>
  </si>
  <si>
    <t>01F-6 Crime Victims Compensation Account-Non-Appropriated</t>
  </si>
  <si>
    <t>Special Commitment Center</t>
  </si>
  <si>
    <t>050-Commission on Judicial Conduct</t>
  </si>
  <si>
    <t>01M-1 Snowmobile Account-State</t>
  </si>
  <si>
    <t>Payments to Other Agencies</t>
  </si>
  <si>
    <t>14N-6 Legislative Oral History Account-Non-Appropriated</t>
  </si>
  <si>
    <t>055-Administrative Office of the Courts</t>
  </si>
  <si>
    <t>024-1 Professional Engineers' Account-State</t>
  </si>
  <si>
    <t>Information System Services</t>
  </si>
  <si>
    <t>056-Office of Public Defense</t>
  </si>
  <si>
    <t>025-6 Pilotage Account-Non-Appropriated</t>
  </si>
  <si>
    <t>Consolidated Field Services</t>
  </si>
  <si>
    <t>057-Office of Civil Legal Aid</t>
  </si>
  <si>
    <t>026-1 Real Estate Commission Account-State</t>
  </si>
  <si>
    <t>Headquarters</t>
  </si>
  <si>
    <t>075-Office of the Governor</t>
  </si>
  <si>
    <t>027-1 Reclamation Account-State</t>
  </si>
  <si>
    <t>Field Services</t>
  </si>
  <si>
    <t>03K-6 Industrial Insurance Premium Refund-Non-Appropriated</t>
  </si>
  <si>
    <t>080-Office of the Lieutenant Governor</t>
  </si>
  <si>
    <t>02A-1 Surveys and Maps Account-State</t>
  </si>
  <si>
    <t>Institutional Services</t>
  </si>
  <si>
    <t>197-6 Statute Law Committee Publications-Non-Appropriated</t>
  </si>
  <si>
    <t>082-Public Disclosure Commission</t>
  </si>
  <si>
    <t>02G-1 Health Professions Account-State</t>
  </si>
  <si>
    <t>Administration &amp; Support Services</t>
  </si>
  <si>
    <t>085-Office of the Secretary of State</t>
  </si>
  <si>
    <t>02H-6 Business Enterprises Revolving Acct-Non-Appropriated</t>
  </si>
  <si>
    <t>Correctional Operations</t>
  </si>
  <si>
    <t>086-Governor's Office of Indian Affairs</t>
  </si>
  <si>
    <t>02J-1 Certified Public Accountants' Acct-State</t>
  </si>
  <si>
    <t>Community Supervision</t>
  </si>
  <si>
    <t>087-Asian-Pacific-American Affrs</t>
  </si>
  <si>
    <t>02K-1 Death Investigations Account-State</t>
  </si>
  <si>
    <t>Correctional Industries</t>
  </si>
  <si>
    <t>090-Office of the State Treasurer</t>
  </si>
  <si>
    <t>02P-1 Flood Control Assistance Account-State</t>
  </si>
  <si>
    <t>Interagency Payments</t>
  </si>
  <si>
    <t>095-Office of the State Auditor</t>
  </si>
  <si>
    <t>02R-1 Aquatic Lands Enhancement Account-State</t>
  </si>
  <si>
    <t>Offender Change</t>
  </si>
  <si>
    <t>099-Comm Salaries for Elected Officials</t>
  </si>
  <si>
    <t>02W-1 Timber Tax Distribution Account-State</t>
  </si>
  <si>
    <t>Policy Coordination &amp; Administration</t>
  </si>
  <si>
    <t>100-Office of the Attorney General</t>
  </si>
  <si>
    <t>030-6 Landowner Contng Forest Fire Supp-Non-Appropriated</t>
  </si>
  <si>
    <t>16A-1 Judicial Stabilization Trust Accoun-State</t>
  </si>
  <si>
    <t>101-Caseload Forecast Council</t>
  </si>
  <si>
    <t>031-1 State Investment Board Expense Acct-State</t>
  </si>
  <si>
    <t>OSPI &amp; Statewide Programs</t>
  </si>
  <si>
    <t>277-6 State Agency Parking Account-Non-Appropriated</t>
  </si>
  <si>
    <t>102-Dept of Financial Institutions</t>
  </si>
  <si>
    <t>039-1 Aeronautics Account-State</t>
  </si>
  <si>
    <t>021</t>
  </si>
  <si>
    <t>General Apportionment</t>
  </si>
  <si>
    <t>543-1 Judicial Information Systems Acct-State</t>
  </si>
  <si>
    <t>039-2 Aeronautics Account-Federal</t>
  </si>
  <si>
    <t>022</t>
  </si>
  <si>
    <t>Pupil Transportation</t>
  </si>
  <si>
    <t>759-6 Miscellaneous Program Account-Non-Appropriated</t>
  </si>
  <si>
    <t>104-Economic &amp; Revenue Forecast Council</t>
  </si>
  <si>
    <t>039-7 Aeronautics Account-Private/Local</t>
  </si>
  <si>
    <t>School Food Services</t>
  </si>
  <si>
    <t>105-Office of Financial Management</t>
  </si>
  <si>
    <t>03B-1 Asbestos Account-State</t>
  </si>
  <si>
    <t>Special Education</t>
  </si>
  <si>
    <t>107-WA State Health Care Authority</t>
  </si>
  <si>
    <t>03C-1 Emer Med Ser/Trauma Care Sys Trust-State</t>
  </si>
  <si>
    <t>028</t>
  </si>
  <si>
    <t>Educational Service Districts</t>
  </si>
  <si>
    <t>110-Office of Administrative Hearings</t>
  </si>
  <si>
    <t>03F-1 Enhanced 911 Account-State</t>
  </si>
  <si>
    <t>029</t>
  </si>
  <si>
    <t>Levy Equalization</t>
  </si>
  <si>
    <t>116-State Lottery Commission</t>
  </si>
  <si>
    <t>032</t>
  </si>
  <si>
    <t>Elementary &amp; Secondary School Improvement</t>
  </si>
  <si>
    <t>117-Washington State Gambling Comm</t>
  </si>
  <si>
    <t>03L-1 County Criminal Justice Assistance-State</t>
  </si>
  <si>
    <t>Institutional Education</t>
  </si>
  <si>
    <t>118-WA State Comm on Hispanic Affairs</t>
  </si>
  <si>
    <t>03M-1 Municipal Criminal Justice Assist-State</t>
  </si>
  <si>
    <t>Education of Highly Capable Students</t>
  </si>
  <si>
    <t>119-African-American Affairs Comm</t>
  </si>
  <si>
    <t>03N-1 Business License Account-State</t>
  </si>
  <si>
    <t>Education Reform</t>
  </si>
  <si>
    <t>120-Human Rights Commission</t>
  </si>
  <si>
    <t>03P-1 Fire Service Trust Account-State</t>
  </si>
  <si>
    <t>Transitional Bilingual Instruction</t>
  </si>
  <si>
    <t>124-Department of Retirement Systems</t>
  </si>
  <si>
    <t>03R-1 Safe Drinking Water Account-State</t>
  </si>
  <si>
    <t>061</t>
  </si>
  <si>
    <t>Learning Assistance Program (LAP)</t>
  </si>
  <si>
    <t>09R-1 Econ Dev Strategic Reserve Account-State</t>
  </si>
  <si>
    <t>126-State Investment Board</t>
  </si>
  <si>
    <t>041-1 Resources Management Cost Account-State</t>
  </si>
  <si>
    <t>068</t>
  </si>
  <si>
    <t>Public School Apportionment</t>
  </si>
  <si>
    <t>140-Department of Revenue</t>
  </si>
  <si>
    <t>042-1 Char/Ed/Penal/Reform/Institutions-State</t>
  </si>
  <si>
    <t>714</t>
  </si>
  <si>
    <t>Compensation Adjustments</t>
  </si>
  <si>
    <t>142-Board of Tax Appeals</t>
  </si>
  <si>
    <t>044-1 Waste Reduct/Recycle/Litter Control-State</t>
  </si>
  <si>
    <t>Program B - Toll Operations &amp; Maintenance</t>
  </si>
  <si>
    <t>147-Minority &amp; Women's Business Enterp</t>
  </si>
  <si>
    <t>045-1 State Vehicle Parking Account-State</t>
  </si>
  <si>
    <t>Program C - Information Technology</t>
  </si>
  <si>
    <t>07L-6 Legislative International Trade-Non-Appropriated</t>
  </si>
  <si>
    <t>160-Office of Insurance Commissioner</t>
  </si>
  <si>
    <t>045-6 State Vehicle Parking Account-Non-Appropriated</t>
  </si>
  <si>
    <t>Program D - Facilities - Operating</t>
  </si>
  <si>
    <t>163-Consolidated Technology Services</t>
  </si>
  <si>
    <t>048-1 Marine Fuel Tax Refund Account-State</t>
  </si>
  <si>
    <t>E00</t>
  </si>
  <si>
    <t>Program E - Transportation Equipment Fund</t>
  </si>
  <si>
    <t>165-State Board of Accountancy</t>
  </si>
  <si>
    <t>04E-1 Uniform Commercial Code Account-State</t>
  </si>
  <si>
    <t>Program F - Aviation</t>
  </si>
  <si>
    <t>447-6 Info Tech Invest Rev Acct-Non-Appropriated</t>
  </si>
  <si>
    <t>167-Forensic Investigations Council</t>
  </si>
  <si>
    <t>04F-1 Real Estate Education Program Acct-State</t>
  </si>
  <si>
    <t>G00</t>
  </si>
  <si>
    <t>Program G - Local Climate Initiatives</t>
  </si>
  <si>
    <t>179-Dept of Enterprise Services</t>
  </si>
  <si>
    <t>04H-1 Surface Mining Reclamation Account-State</t>
  </si>
  <si>
    <t>Program H - Program Delivery Management &amp; Support</t>
  </si>
  <si>
    <t>185-Washington Horse Racing Commission</t>
  </si>
  <si>
    <t>04M-1 Recreational Fisheries Enhancement-State</t>
  </si>
  <si>
    <t>I</t>
  </si>
  <si>
    <t>Program I - Highway Construction/Improvements</t>
  </si>
  <si>
    <t>190-Bd of Industrial Insurance Appeals</t>
  </si>
  <si>
    <t>K00</t>
  </si>
  <si>
    <t>Program K - Public/Private Partnerships</t>
  </si>
  <si>
    <t>195-Liquor and Cannabis Board</t>
  </si>
  <si>
    <t>04R-2 Drinking Water Assistance Account-Federal</t>
  </si>
  <si>
    <t>Program M - Highway Maintenance</t>
  </si>
  <si>
    <t>205-Board of Pilotage Commissioners</t>
  </si>
  <si>
    <t>04V-1 Vehicle License Fraud Account-State</t>
  </si>
  <si>
    <t>Program P - Highway Construction/Preservation</t>
  </si>
  <si>
    <t>06H-6 WA State Legacy Project Account-Non-Appropriated</t>
  </si>
  <si>
    <t>215-Utilities and Transportation Comm</t>
  </si>
  <si>
    <t>04W-1 Waterworks Operator Certification-State</t>
  </si>
  <si>
    <t>Program Q - Traffic Operations</t>
  </si>
  <si>
    <t>12M-1 Charitable Organization Ed Acct-State</t>
  </si>
  <si>
    <t>220-Board for Volunteer Firefighters</t>
  </si>
  <si>
    <t>Program S - Transportation Management - Operating</t>
  </si>
  <si>
    <t>14E-1 WA State Heritage Center Account-State</t>
  </si>
  <si>
    <t>225-Washington State Patrol</t>
  </si>
  <si>
    <t>05C-1 Criminal Justice Treatment Account-State</t>
  </si>
  <si>
    <t>Program T - Transportation Planning, Data and Research - Op</t>
  </si>
  <si>
    <t>16F-6 Washington State Flag Account-Non-Appropriated</t>
  </si>
  <si>
    <t>227-Criminal Justice Training Comm</t>
  </si>
  <si>
    <t>05H-1 Disaster Response Account-State</t>
  </si>
  <si>
    <t>Program U - Charges from Other Agencies</t>
  </si>
  <si>
    <t>407-6 Secretary of State's Revolving Acct-Non-Appropriated</t>
  </si>
  <si>
    <t>228-WA Traffic Safety Commission</t>
  </si>
  <si>
    <t>05H-2 Disaster Response Account-Federal</t>
  </si>
  <si>
    <t>Program V - Public Transportation</t>
  </si>
  <si>
    <t>441-1 Local Government Archives Account-State</t>
  </si>
  <si>
    <t>235-Department of Labor and Industries</t>
  </si>
  <si>
    <t>Program X - Washington State Ferries - Operating</t>
  </si>
  <si>
    <t>470-6 Imaging Account-Non-Appropriated</t>
  </si>
  <si>
    <t>240-Department of Licensing</t>
  </si>
  <si>
    <t>05W-1 State Drought Preparedness-State</t>
  </si>
  <si>
    <t>Program Y - Rail - Operating</t>
  </si>
  <si>
    <t>549-2 Election Account-Federal</t>
  </si>
  <si>
    <t>245-Military Department</t>
  </si>
  <si>
    <t>060-1 Comm/Tech Col Capital Projects Acct-State</t>
  </si>
  <si>
    <t>Program Z - Local Programs - Operating</t>
  </si>
  <si>
    <t>275-Public Employment Relations Comm</t>
  </si>
  <si>
    <t>06G-1 Real Estate Appraiser Comm Acct-State</t>
  </si>
  <si>
    <t>303-Department of Health</t>
  </si>
  <si>
    <t>06J-6 Securities Prosecution Account-Non-Appropriated</t>
  </si>
  <si>
    <t>404-1 State Treasurer's Service Account-State</t>
  </si>
  <si>
    <t>305-Department of Veterans' Affairs</t>
  </si>
  <si>
    <t>523-6 Public Funds Investment Account-Non-Appropriated</t>
  </si>
  <si>
    <t>310-Department of Corrections</t>
  </si>
  <si>
    <t>06L-1 Business &amp; Professions Account-State</t>
  </si>
  <si>
    <t>315-Dept of Services for the Blind</t>
  </si>
  <si>
    <t>06R-1 Real Estate Research Account-State</t>
  </si>
  <si>
    <t>413-6 Municipal Revolving Account-Non-Appropriated</t>
  </si>
  <si>
    <t>340-Student Achievement Council</t>
  </si>
  <si>
    <t>06T-1 License Plate Technology Account-State</t>
  </si>
  <si>
    <t>483-1 Auditing Services Revolving Acct-State</t>
  </si>
  <si>
    <t>341-LEOFF 2 Retirement Board</t>
  </si>
  <si>
    <t>071-1 Warm Water Game Fish Account-State</t>
  </si>
  <si>
    <t>350-Public Schools</t>
  </si>
  <si>
    <t>072-1 St/Loc Impr Rev Acct Water Sup Fac-State</t>
  </si>
  <si>
    <t>553-6 Performance Audits of Govt Acct-Non-Appropriated</t>
  </si>
  <si>
    <t>351-State School for the Blind</t>
  </si>
  <si>
    <t>07A-6 Mortgage Lending Fraud Pros Account-Non-Appropriated</t>
  </si>
  <si>
    <t>353-Childhood Deafness &amp; Hearing Loss</t>
  </si>
  <si>
    <t>07E-6 Contract Harvesting Revolving Acct-Non-Appropriated</t>
  </si>
  <si>
    <t>354-Workforce Trng &amp; Educ Coord Board</t>
  </si>
  <si>
    <t>355-Archaeology &amp; Historic Preservation</t>
  </si>
  <si>
    <t>07V-6 Fish &amp; Wildlife Enforcement Reward-Non-Appropriated</t>
  </si>
  <si>
    <t>357-Department of Early Learning</t>
  </si>
  <si>
    <t>07W-1 Domestic Violence Prevention Acct-State</t>
  </si>
  <si>
    <t>111-1 Public Service Revolving Account-State</t>
  </si>
  <si>
    <t>359-Washington Charter School Comm</t>
  </si>
  <si>
    <t>080-1 Grade Crossing Protective Account-State</t>
  </si>
  <si>
    <t>12F-6 Manufactured/Mobile Home Dispute-Non-Appropriated</t>
  </si>
  <si>
    <t>360-University of Washington</t>
  </si>
  <si>
    <t>081-1 State Patrol Highway Account-State</t>
  </si>
  <si>
    <t>154-1 New Motor Vehicle Arbitration Acct-State</t>
  </si>
  <si>
    <t>365-Washington State University</t>
  </si>
  <si>
    <t>081-2 State Patrol Highway Account-Federal</t>
  </si>
  <si>
    <t>370-Eastern Washington University</t>
  </si>
  <si>
    <t>081-7 State Patrol Highway Account-Private/Local</t>
  </si>
  <si>
    <t>19A-1 Medicaid Fraud Penalty Account-State</t>
  </si>
  <si>
    <t>375-Central Washington University</t>
  </si>
  <si>
    <t>082-1 Motorcycle Safety Education Account-State</t>
  </si>
  <si>
    <t>19P-1 Child Rescue Fund-State</t>
  </si>
  <si>
    <t>376-The Evergreen State College</t>
  </si>
  <si>
    <t>084-1 Building Code Council Account-State</t>
  </si>
  <si>
    <t>405-1 Legal Services Revolving Account-State</t>
  </si>
  <si>
    <t>380-Western Washington University</t>
  </si>
  <si>
    <t>086-1 Fire Service Training Account-State</t>
  </si>
  <si>
    <t>424-6 Anti-Trust Revolving Account-Non-Appropriated</t>
  </si>
  <si>
    <t>387-Washington State Arts Commission</t>
  </si>
  <si>
    <t>087-6 Park Land Trust Revolving Account-Non-Appropriated</t>
  </si>
  <si>
    <t>390-Washington State Historical Society</t>
  </si>
  <si>
    <t>08A-1 Education Legacy Trust Account-State</t>
  </si>
  <si>
    <t>828-1 Tobacco Prevention and Control Acct-State</t>
  </si>
  <si>
    <t>395-East Wash State Historical Society</t>
  </si>
  <si>
    <t>08E-6 Individual Development Account Prog-Non-Appropriated</t>
  </si>
  <si>
    <t>405-Department of Transportation</t>
  </si>
  <si>
    <t>08G-6 Flexible Spending Admin Acct-Non-Appropriated</t>
  </si>
  <si>
    <t>406-County Road Administration Board</t>
  </si>
  <si>
    <t>08H-1 Military Department Rent and Lease-State</t>
  </si>
  <si>
    <t>407-Transportation Improvement Board</t>
  </si>
  <si>
    <t>08J-6 Prescription Drug Consortium Acct-Non-Appropriated</t>
  </si>
  <si>
    <t>410-Transportation Commission</t>
  </si>
  <si>
    <t>08K-1 Problem Gambling Account-State</t>
  </si>
  <si>
    <t>300-6 Financial Services Regulation Acct-Non-Appropriated</t>
  </si>
  <si>
    <t>411-Freight Mobility Strategic Invest</t>
  </si>
  <si>
    <t>08N-6 State Financial Aid Account-Non-Appropriated</t>
  </si>
  <si>
    <t>460-Columbia River Gorge Commission</t>
  </si>
  <si>
    <t>08P-6 State Parks Education &amp; Enhancement-Non-Appropriated</t>
  </si>
  <si>
    <t>461-Department of Ecology</t>
  </si>
  <si>
    <t>08V-6 Veterans Stewardship Account-Non-Appropriated</t>
  </si>
  <si>
    <t>462-WA Pollution Liab Insurance Program</t>
  </si>
  <si>
    <t>095-1 Electrical License Account-State</t>
  </si>
  <si>
    <t>465-State Parks and Recreation Comm</t>
  </si>
  <si>
    <t>098-1 East WA Pheasant Enhancement Acct-State</t>
  </si>
  <si>
    <t>467-Rec and Conservation Funding Board</t>
  </si>
  <si>
    <t>09B-6 Boating Safety Edu Cert Account-Non-Appropriated</t>
  </si>
  <si>
    <t>468-Environ &amp; Land Use Hearings Office</t>
  </si>
  <si>
    <t>09F-1 High-Occupancy Toll Lanes Op Acct-State</t>
  </si>
  <si>
    <t>471-State Conservation Commission</t>
  </si>
  <si>
    <t>09H-1 Transportation Partnership Account-State</t>
  </si>
  <si>
    <t>477-Dept of Fish and Wildlife</t>
  </si>
  <si>
    <t>09J-6 WA Coast Crab Pot Buoy Tag Account-Non-Appropriated</t>
  </si>
  <si>
    <t>478-Puget Sound Partnership</t>
  </si>
  <si>
    <t>09L-6 Nursing Resource Center Account-Non-Appropriated</t>
  </si>
  <si>
    <t>490-Department of Natural Resources</t>
  </si>
  <si>
    <t>09M-1 Aquatic Invasive Species Enf. Acct.-State</t>
  </si>
  <si>
    <t>495-Department of Agriculture</t>
  </si>
  <si>
    <t>09N-1 Aquatic Invasive Sp Prevention Acct-State</t>
  </si>
  <si>
    <t>540-Employment Security Department</t>
  </si>
  <si>
    <t>107-1 Liquor Excise Tax Account-State</t>
  </si>
  <si>
    <t>09T-6 WA Main Street Trust Fund Account-Non-Appropriated</t>
  </si>
  <si>
    <t>102-1 Rural Arterial Trust Account-State</t>
  </si>
  <si>
    <t>10R-1 Energy Freedom Account-State</t>
  </si>
  <si>
    <t>104-1 State Wildlife Account-State</t>
  </si>
  <si>
    <t>106-1 Highway Safety Account-State</t>
  </si>
  <si>
    <t>14M-1 Finan Frd &amp; Id Thft Crimes Inv &amp; Pr-State</t>
  </si>
  <si>
    <t>106-2 Highway Safety Account-Federal</t>
  </si>
  <si>
    <t>106-7 Highway Safety Account-Private/Local</t>
  </si>
  <si>
    <t>106-9 Highway Safety Account-Private/Local Unanticipated</t>
  </si>
  <si>
    <t>18A-6 Investing In Innovation Account-Non-Appropriated</t>
  </si>
  <si>
    <t>19V-6 Cancer Research Endow Match Transfr-Non-Appropriated</t>
  </si>
  <si>
    <t>108-2 Motor Vehicle Account-Federal</t>
  </si>
  <si>
    <t>108-3 Motor Vehicle Account-Federal Unanticipated</t>
  </si>
  <si>
    <t>21C-6 Sexual Assault Kit Account-Non-Appropriated</t>
  </si>
  <si>
    <t>108-7 Motor Vehicle Account-Private/Local</t>
  </si>
  <si>
    <t>237-1 Recreation Access Pass Account-State</t>
  </si>
  <si>
    <t>109-1 Puget Sound Ferry Operations Acct-State</t>
  </si>
  <si>
    <t>109-2 Puget Sound Ferry Operations Acct-Federal</t>
  </si>
  <si>
    <t>300-1 Financial Services Regulation Acct-State</t>
  </si>
  <si>
    <t>109-7 Puget Sound Ferry Operations Acct-Private/Local</t>
  </si>
  <si>
    <t>10A-1 Aquatic Algae Control Account-State</t>
  </si>
  <si>
    <t>731-6 Child Care Facility Revolving Acct-Non-Appropriated</t>
  </si>
  <si>
    <t>10G-1 Water Rights Tracking System Acct-State</t>
  </si>
  <si>
    <t>746-6 Hanford Area Economic Investment-Non-Appropriated</t>
  </si>
  <si>
    <t>110-1 Special Wildlife Account-State</t>
  </si>
  <si>
    <t>777-1 Prostitution Prevent &amp; Intervention-State</t>
  </si>
  <si>
    <t>110-2 Special Wildlife Account-Federal</t>
  </si>
  <si>
    <t>833-6 Develop Disability Endowment Trust-Non-Appropriated</t>
  </si>
  <si>
    <t>110-7 Special Wildlife Account-Private/Local</t>
  </si>
  <si>
    <t>116-6 Basic Data Account-Non-Appropriated</t>
  </si>
  <si>
    <t>578-1 Lottery Administrative Account-State</t>
  </si>
  <si>
    <t>119-2 Unemployment Compensation Admin-Federal</t>
  </si>
  <si>
    <t>11A-6 Employment Training Finance Account-Non-Appropriated</t>
  </si>
  <si>
    <t>11B-1 Regional Mobility Grant Pgm Account-State</t>
  </si>
  <si>
    <t>11H-1 Forest and Fish Support Account-State</t>
  </si>
  <si>
    <t>11J-6 Electronic Products Recycling-Non-Appropriated</t>
  </si>
  <si>
    <t>11K-1 Washington Auto Theft Prevention-State</t>
  </si>
  <si>
    <t>11V-7 Veteran Estate Management Account-Private/Local</t>
  </si>
  <si>
    <t>11V-9 Veteran Estate Management Account-Private/Local Unanticipated</t>
  </si>
  <si>
    <t>120-1 Administrative Contingency Account-State</t>
  </si>
  <si>
    <t>16R-6 Multiagency Permitting Team Account-Non-Appropriated</t>
  </si>
  <si>
    <t>125-1 Site Closure Account-State</t>
  </si>
  <si>
    <t>126-6 Agricultural Local Account-Non-Appropriated</t>
  </si>
  <si>
    <t>415-1 Personnel Service Account-State</t>
  </si>
  <si>
    <t>128-6 Grain Inspection Revolving Acct-Non-Appropriated</t>
  </si>
  <si>
    <t>419-1 Data Processing Revolving Account-State</t>
  </si>
  <si>
    <t>419-6 Data Processing Revolving Account-Non-Appropriated</t>
  </si>
  <si>
    <t>12E-6 Assisted Living Fac Temp Mgmt Acct-Non-Appropriated</t>
  </si>
  <si>
    <t>421-6 Education Technology Revolving Acct-Non-Appropriated</t>
  </si>
  <si>
    <t>436-6 OFM Labor Relations Service Acct-Non-Appropriated</t>
  </si>
  <si>
    <t>12G-6 Rockfish Research Account-Non-Appropriated</t>
  </si>
  <si>
    <t>455-1 Higher Education Personnel Services-State</t>
  </si>
  <si>
    <t>12H-6 Uniformed Service Shared Leave Pool-Non-Appropriated</t>
  </si>
  <si>
    <t>466-1 Statewide IT System Devel Rev Acct-State</t>
  </si>
  <si>
    <t>12L-6 Outdoor Education &amp; Recreation Acct-Non-Appropriated</t>
  </si>
  <si>
    <t>468-1 OFM Central Services-State</t>
  </si>
  <si>
    <t>472-6 Statewide IT Systems M&amp;O Rev Acct-Non-Appropriated</t>
  </si>
  <si>
    <t>12T-1 Traumatic Brain Injury Account-State</t>
  </si>
  <si>
    <t>131-6 Fair Account-Non-Appropriated</t>
  </si>
  <si>
    <t>749-6 Governor's ICSEW Account-Non-Appropriated</t>
  </si>
  <si>
    <t>133-6 Childrens' Trust Account-Non-Appropriated</t>
  </si>
  <si>
    <t>134-1 Employment Services Administrative-State</t>
  </si>
  <si>
    <t>138-1 Insurance Commissioner's Regulatory-State</t>
  </si>
  <si>
    <t>141-6 Federal Seizure Account-Non-Appropriated</t>
  </si>
  <si>
    <t>143-6 Inst of Hi Ed-Federal Approp Acct-Non-Appropriated</t>
  </si>
  <si>
    <t>144-1 Transportation Improvement Account-State</t>
  </si>
  <si>
    <t>145-6 Inst of Hi Ed-Grants/Contracts Acct-Non-Appropriated</t>
  </si>
  <si>
    <t>16W-1 Hospital Safety Net Assessment Acct-State</t>
  </si>
  <si>
    <t>145-N Inst of Hi Ed-Grants/Contracts Acct-Federal Non-Approp ARRA</t>
  </si>
  <si>
    <t>172-6 Basic Health Plan Trust Account-Non-Appropriated</t>
  </si>
  <si>
    <t>146-1 Firearms Range Account-State</t>
  </si>
  <si>
    <t>17T-1 Health Benefit Exchange Account-State</t>
  </si>
  <si>
    <t>148-6 Inst of Hi Ed-Dedicated Local Acct-Non-Appropriated</t>
  </si>
  <si>
    <t>315-1 Dedicated Marijuana Account-State</t>
  </si>
  <si>
    <t>14A-1 Wildlife Rehabilitation Account-State</t>
  </si>
  <si>
    <t>14B-1 Budget Stabilization Account-State</t>
  </si>
  <si>
    <t>438-6 Uniform Dental Plan Benefits Admin-Non-Appropriated</t>
  </si>
  <si>
    <t>439-6 Uniform Medical Plan Benefits Acct-Non-Appropriated</t>
  </si>
  <si>
    <t>14J-6 Ambulatory Surgical Facility Acct-Non-Appropriated</t>
  </si>
  <si>
    <t>609-1 Medical Aid Account-State</t>
  </si>
  <si>
    <t>721-6 Public Employees/Retirees Insurance-Non-Appropriated</t>
  </si>
  <si>
    <t>14P-6 Skeletal Human Remains Assistance-Non-Appropriated</t>
  </si>
  <si>
    <t>14V-1 Ignition Interlock Device Revolving-State</t>
  </si>
  <si>
    <t>180-6 Local Gov Administrative Hearings-Non-Appropriated</t>
  </si>
  <si>
    <t>14W-6 Reduced Cigarette Ignition Acct.-Non-Appropriated</t>
  </si>
  <si>
    <t>484-1 Administrative Hearings Revolving-State</t>
  </si>
  <si>
    <t>153-1 Rural Mobility Grant Program Acct-State</t>
  </si>
  <si>
    <t>433-6 Shared Game Lottery Acct-Non-Appropriated</t>
  </si>
  <si>
    <t>577-6 State Lottery Account-Non-Appropriated</t>
  </si>
  <si>
    <t>158-1 Aquatic Land Dredged Mat Disp Site-State</t>
  </si>
  <si>
    <t>159-6 Parks Improvement Account-Non-Appropriated</t>
  </si>
  <si>
    <t>884-6 Gambling Revolving Account-Non-Appropriated</t>
  </si>
  <si>
    <t>15M-1 Biotoxin Account-State</t>
  </si>
  <si>
    <t>15V-6 Funeral and Cemetery Account-Non-Appropriated</t>
  </si>
  <si>
    <t>160-1 Wood Stove Education/Enforcement-State</t>
  </si>
  <si>
    <t>162-1 Farm Labor Contractor Account-State</t>
  </si>
  <si>
    <t>163-1 Worker/Community Right to Know Acct-State</t>
  </si>
  <si>
    <t>167-1 Nat Res Conserv Areas Stewardship-State</t>
  </si>
  <si>
    <t>600-6 Dept of Retirement Systems Expense-Non-Appropriated</t>
  </si>
  <si>
    <t>169-1 Horse Racing Commission Op Account-State</t>
  </si>
  <si>
    <t>615-6 Washington State Patrol Retirement-Non-Appropriated</t>
  </si>
  <si>
    <t>616-6 Judges' Retirement Account-Non-Appropriated</t>
  </si>
  <si>
    <t>16B-6 Landscape Architects' License Acct-Non-Appropriated</t>
  </si>
  <si>
    <t>630-6 WSP Retirement System Plan 2 Acct-Non-Appropriated</t>
  </si>
  <si>
    <t>631-6 Public Employees' Retire Sys Plan I-Non-Appropriated</t>
  </si>
  <si>
    <t>16G-6 Universal Vaccine Purchase Account-Non-Appropriated</t>
  </si>
  <si>
    <t>632-6 Teachers' Retirement Plan I Acct-Non-Appropriated</t>
  </si>
  <si>
    <t>16H-6 Col Rvr Rec Salmon/Steelhead Endrs-Non-Appropriated</t>
  </si>
  <si>
    <t>633-6 School Employee Comb Plan 2 &amp; 3-Non-Appropriated</t>
  </si>
  <si>
    <t>16J-1 SR 520 Corridor Account-State</t>
  </si>
  <si>
    <t>635-6 Public Employees Retirement Plan 2-Non-Appropriated</t>
  </si>
  <si>
    <t>16L-6 Accessible Communities Account-Non-Appropriated</t>
  </si>
  <si>
    <t>641-6 Public Employees' Comb Plan 2 &amp; 3-Non-Appropriated</t>
  </si>
  <si>
    <t>16M-6 Appraisal Management Company Acct-Non-Appropriated</t>
  </si>
  <si>
    <t>642-6 Teachers' Combined Plan II &amp; III-Non-Appropriated</t>
  </si>
  <si>
    <t>16P-1 Marine Resources Stewardship Trust-State</t>
  </si>
  <si>
    <t>722-6 Deferred Compensation Principal-Non-Appropriated</t>
  </si>
  <si>
    <t>729-6 Judicial Retirement Principal Acct-Non-Appropriated</t>
  </si>
  <si>
    <t>16T-6 Product Stewardship Programs Acct-Non-Appropriated</t>
  </si>
  <si>
    <t>819-6 LEOFF Retirement Plan I Acct-Non-Appropriated</t>
  </si>
  <si>
    <t>16V-1 Water Rights Processing Account-State</t>
  </si>
  <si>
    <t>829-6 LEOFF Retirement Plan II Acct-Non-Appropriated</t>
  </si>
  <si>
    <t>874-6 OASI Revolving Account-Non-Appropriated</t>
  </si>
  <si>
    <t>882-6 Washington Judicial Retirement Acct-Non-Appropriated</t>
  </si>
  <si>
    <t>173-1 State Toxics Control Account-State</t>
  </si>
  <si>
    <t>888-6 Deferred Compensation Admin Account-Non-Appropriated</t>
  </si>
  <si>
    <t>173-7 State Toxics Control Account-Private/Local</t>
  </si>
  <si>
    <t>176-1 Water Quality Permit Account-State</t>
  </si>
  <si>
    <t>17B-1 Home Visiting Services Account-State</t>
  </si>
  <si>
    <t>17B-2 Home Visiting Services Account-Federal</t>
  </si>
  <si>
    <t>17F-1 WA Opportunity Pathways Account-State</t>
  </si>
  <si>
    <t>17M-6 Indivi-Based/Portable Background Ch-Non-Appropriated</t>
  </si>
  <si>
    <t>196-6 Unclaimed Personal Property Account-Non-Appropriated</t>
  </si>
  <si>
    <t>17P-1 SR 520 Civil Penalties Account-State</t>
  </si>
  <si>
    <t>17R-1 Aerospace Training Student Loan Acc-State</t>
  </si>
  <si>
    <t>17R-6 Aerospace Training Student Loan Acc-Non-Appropriated</t>
  </si>
  <si>
    <t>453-1 OMWBE Enterprises Account-State</t>
  </si>
  <si>
    <t>182-1 Underground Storage Tank Account-State</t>
  </si>
  <si>
    <t>184-6 Local Museum Acct-Wa St Hist Soc-Non-Appropriated</t>
  </si>
  <si>
    <t>185-6 Local Museum Acct-E Wa St Hist Soc-Non-Appropriated</t>
  </si>
  <si>
    <t>186-1 County Arterial Preservation Acct-State</t>
  </si>
  <si>
    <t>458-1 Consolidated Tech Services Rev Acct-State</t>
  </si>
  <si>
    <t>18E-6 Educator Certification Proccessing-Non-Appropriated</t>
  </si>
  <si>
    <t>458-6 Consolidated Tech Services Rev Acct-Non-Appropriated</t>
  </si>
  <si>
    <t>18G-6 Opportunity Scholarship Match Trans-Non-Appropriated</t>
  </si>
  <si>
    <t>458-9 Consolidated Tech Services Rev Acct-Private/Local Unanticipated</t>
  </si>
  <si>
    <t>18H-1 Opportunity Expansion Account-State</t>
  </si>
  <si>
    <t>461-6 Shared IT Systems Revolving Acct-Non-Appropriated</t>
  </si>
  <si>
    <t>18K-1 24/7 Sobriety Account-State</t>
  </si>
  <si>
    <t>18L-1 Hydraulic Project Approval Account-State</t>
  </si>
  <si>
    <t>18N-6 Damage Prevention Account-Non-Appropriated</t>
  </si>
  <si>
    <t>18T-1 Child and Family Reinvestment Acc-State</t>
  </si>
  <si>
    <t>190-6 Forest Fire Protection Assessment-Non-Appropriated</t>
  </si>
  <si>
    <t>193-6 State Forest Nursery Revolving Acct-Non-Appropriated</t>
  </si>
  <si>
    <t>198-6 Access Road Revolving Account-Non-Appropriated</t>
  </si>
  <si>
    <t>199-1 Biosolids Permit Account-State</t>
  </si>
  <si>
    <t>422-6 Enterprise Services Account-Non-Appropriated</t>
  </si>
  <si>
    <t>546-6 Risk Management Administration Acct-Non-Appropriated</t>
  </si>
  <si>
    <t>19B-6 School for the Blind Account-Non-Appropriated</t>
  </si>
  <si>
    <t>547-6 Liability Account-Non-Appropriated</t>
  </si>
  <si>
    <t>19C-1 Forest Practices Application Acct-State</t>
  </si>
  <si>
    <t>19G-1 Environmental Legacy Stewardship-State</t>
  </si>
  <si>
    <t>19H-6 Center for Childhood Deafness HLA-Non-Appropriated</t>
  </si>
  <si>
    <t>485-6 Horse Racing Comm-WA Bred Owners'-Non-Appropriated</t>
  </si>
  <si>
    <t>19J-6 Universal Communications Svcs Acct-Non-Appropriated</t>
  </si>
  <si>
    <t>497-6 Horse Racing Comm Class C Purse-Non-Appropriated</t>
  </si>
  <si>
    <t>19L-1 Charter School Oversight Account-State</t>
  </si>
  <si>
    <t>608-1 Accident Account-State</t>
  </si>
  <si>
    <t>19W-6 Wolf-Livestock Conflict Account-Non-Appropriated</t>
  </si>
  <si>
    <t>200-2 Regnl Fisheries Enh Salmonid Recov-Federal</t>
  </si>
  <si>
    <t>201-1 DOL Services Account-State</t>
  </si>
  <si>
    <t>202-1 Medical Test Site Licensure Account-State</t>
  </si>
  <si>
    <t>204-1 Vol Firefight/Resv Officer Admin-State</t>
  </si>
  <si>
    <t>206-6 Cost of Supervision Account-Non-Appropriated</t>
  </si>
  <si>
    <t>207-1 Hazardous Waste Assistance Account-State</t>
  </si>
  <si>
    <t>209-6 Regional Fisheries Enhance Group-Non-Appropriated</t>
  </si>
  <si>
    <t>20E-6 WA Internet Crimes Children-Non-Appropriated</t>
  </si>
  <si>
    <t>20H-1 Connecting Washington Account-State</t>
  </si>
  <si>
    <t>20J-1 Electric Vehicle Charging Infras-State</t>
  </si>
  <si>
    <t>20R-1 Radioactive Mixed Waste Account-State</t>
  </si>
  <si>
    <t>20S-1 Gov's Behavioral Health Innovation-State</t>
  </si>
  <si>
    <t>20T-1 Underground Storage Tank Revolving-State</t>
  </si>
  <si>
    <t>297-1 Pipeline Safety-State</t>
  </si>
  <si>
    <t>210-6 Fire Protection Contractor License-Non-Appropriated</t>
  </si>
  <si>
    <t>297-2 Pipeline Safety-Federal</t>
  </si>
  <si>
    <t>213-6 Veterans' Emblem Account-Non-Appropriated</t>
  </si>
  <si>
    <t>214-6 Temporary Worker Housing Account-Non-Appropriated</t>
  </si>
  <si>
    <t>614-6 Vol Firefight/Rsrv Officers Princip-Non-Appropriated</t>
  </si>
  <si>
    <t>216-1 Air Pollution Control Account-State</t>
  </si>
  <si>
    <t>217-1 Oil Spill Prevention Account-State</t>
  </si>
  <si>
    <t>218-1 Multimodal Transportation Account-State</t>
  </si>
  <si>
    <t>218-2 Multimodal Transportation Account-Federal</t>
  </si>
  <si>
    <t>218-7 Multimodal Transportation Account-Private/Local</t>
  </si>
  <si>
    <t>219-1 Air Operating Permit Account-State</t>
  </si>
  <si>
    <t>222-1 Freshwater Aquatic Weeds Account-State</t>
  </si>
  <si>
    <t>223-1 Oil Spill Response Account-State</t>
  </si>
  <si>
    <t>225-1 Fingerprint Identification Account-State</t>
  </si>
  <si>
    <t>226-6 State Seizure Account-Non-Appropriated</t>
  </si>
  <si>
    <t>234-1 Public Works Administration Acct-State</t>
  </si>
  <si>
    <t>235-1 Youth Tobacco/Vapor Prod Prev Acct-State</t>
  </si>
  <si>
    <t>252-6 Hi Ed Non-Proprietary Local Capital-Non-Appropriated</t>
  </si>
  <si>
    <t>253-1 Education Construction Account-State</t>
  </si>
  <si>
    <t>259-6 Coastal Crab Account-Non-Appropriated</t>
  </si>
  <si>
    <t>262-1 Manufacture Home Install/Training-State</t>
  </si>
  <si>
    <t>267-1 Recreation Resources Account-State</t>
  </si>
  <si>
    <t>268-1 NOVA Program Account-State</t>
  </si>
  <si>
    <t>269-1 Parks Renewal &amp; Stewardship Acct-State</t>
  </si>
  <si>
    <t>269-7 Parks Renewal &amp; Stewardship Acct-Private/Local</t>
  </si>
  <si>
    <t>274-6 Adult Family Home Account-Non-Appropriated</t>
  </si>
  <si>
    <t>283-2 Juvenile Acctbl Incentive Acct-Federal</t>
  </si>
  <si>
    <t>471-6 State Patrol N Air Rev Account-Non-Appropriated</t>
  </si>
  <si>
    <t>515-6 DNA Data Base Account-Non-Appropriated</t>
  </si>
  <si>
    <t>298-1 Geologists' Account-State</t>
  </si>
  <si>
    <t>298-6 Geologists' Account-Non-Appropriated</t>
  </si>
  <si>
    <t>319-7 Public Health Supplemental Acct-Private/Local</t>
  </si>
  <si>
    <t>320-6 Puget Sound Crab Pot Buoy Tag Acct-Non-Appropriated</t>
  </si>
  <si>
    <t>347-6 WSU Bond Retirement Account-Non-Appropriated</t>
  </si>
  <si>
    <t>401-6 Correctional Industries Account-Non-Appropriated</t>
  </si>
  <si>
    <t>403-6 Self-Insurance Revolving Account-Non-Appropriated</t>
  </si>
  <si>
    <t>780-1 School Zone Safety Account-State</t>
  </si>
  <si>
    <t>408-6 Coastal Protection Account-Non-Appropriated</t>
  </si>
  <si>
    <t>410-6 Transportation Equipment Account-Non-Appropriated</t>
  </si>
  <si>
    <t>411-6 Natural Resources Equipment Account-Non-Appropriated</t>
  </si>
  <si>
    <t>416-6 Surplus/Donated Food Commod Revolv-Non-Appropriated</t>
  </si>
  <si>
    <t>445-6 Self Insur Emp Overpay Reim Acct-Non-Appropriated</t>
  </si>
  <si>
    <t>608-2 Accident Account-Federal</t>
  </si>
  <si>
    <t>608-3 Accident Account-Federal Unanticipated</t>
  </si>
  <si>
    <t>608-6 Accident Account-Non-Appropriated</t>
  </si>
  <si>
    <t>608-9 Accident Account-Private/Local Unanticipated</t>
  </si>
  <si>
    <t>440-6 Inst of Hi Ed-Stores Account-Non-Appropriated</t>
  </si>
  <si>
    <t>609-2 Medical Aid Account-Federal</t>
  </si>
  <si>
    <t>609-3 Medical Aid Account-Federal Unanticipated</t>
  </si>
  <si>
    <t>443-6 Inst of Hi Ed-Data Processing Acct-Non-Appropriated</t>
  </si>
  <si>
    <t>609-6 Medical Aid Account-Non-Appropriated</t>
  </si>
  <si>
    <t>444-6 Fish &amp; Wildlife Equip Revolv Acct-Non-Appropriated</t>
  </si>
  <si>
    <t>609-9 Medical Aid Account-Private/Local Unanticipated</t>
  </si>
  <si>
    <t>610-6 Accident Reserve Account-Non-Appropriated</t>
  </si>
  <si>
    <t>881-6 Supplemental Pension Account-Non-Appropriated</t>
  </si>
  <si>
    <t>448-6 Inst of Hi Ed-Printing Account-Non-Appropriated</t>
  </si>
  <si>
    <t>883-6 Second Injury Account-Non-Appropriated</t>
  </si>
  <si>
    <t>450-6 Inst of Hi Ed-Other Facilities Acct-Non-Appropriated</t>
  </si>
  <si>
    <t>885-1 Plumbing Certificate Account-State</t>
  </si>
  <si>
    <t>892-1 Pressure Systems Safety Account-State</t>
  </si>
  <si>
    <t>457-6 Higher Ed Retirement Benefits Revol-Non-Appropriated</t>
  </si>
  <si>
    <t>460-6 Inst of Hi Ed-Motor Pool Account-Non-Appropriated</t>
  </si>
  <si>
    <t>480-6 Financial Education Public-Private-Non-Appropriated</t>
  </si>
  <si>
    <t>495-6 Toll Collection Account-Non-Appropriated</t>
  </si>
  <si>
    <t>496-6 Future Teachers Condtnl Scholarship-Non-Appropriated</t>
  </si>
  <si>
    <t>503-6 Tuition Recovery Trust Fund-Non-Appropriated</t>
  </si>
  <si>
    <t>505-6 University of Washington Hospital-Non-Appropriated</t>
  </si>
  <si>
    <t>507-1 Oyster Reserve Land Account-State</t>
  </si>
  <si>
    <t>508-6 Miscellaneous Enterprise Activities-Non-Appropriated</t>
  </si>
  <si>
    <t>511-1 Tacoma Narrows Toll Bridge Account-State</t>
  </si>
  <si>
    <t>512-6 Institutional Stores Account-Non-Appropriated</t>
  </si>
  <si>
    <t>513-1 Derelict Vessel Removal Account-State</t>
  </si>
  <si>
    <t>516-6 Fruit and Vegetable Inspection Acct-Non-Appropriated</t>
  </si>
  <si>
    <t>522-6 Inst of Hi Ed-Associated Students'-Non-Appropriated</t>
  </si>
  <si>
    <t>524-6 Inst of Hi Ed-Bookstore Account-Non-Appropriated</t>
  </si>
  <si>
    <t>526-6 Veterans' Memorial Account-Non-Appropriated</t>
  </si>
  <si>
    <t>528-6 Inst of Hi Ed-Parking Account-Non-Appropriated</t>
  </si>
  <si>
    <t>536-6 Federal Food Service Revolving Acct-Non-Appropriated</t>
  </si>
  <si>
    <t>544-1 Pollution Liab Insurance Prog Trust-State</t>
  </si>
  <si>
    <t>544-6 Pollution Liab Insurance Prog Trust-Non-Appropriated</t>
  </si>
  <si>
    <t>545-6 Heating Oil Pollution Liab Trust-Non-Appropriated</t>
  </si>
  <si>
    <t>548-6 LEOFF Plan 2 Expense Fund-Non-Appropriated</t>
  </si>
  <si>
    <t>550-1 Transportation 2003 Acct (Nickel)-State</t>
  </si>
  <si>
    <t>561-6 Comm/Tech College Innovation Accoun-Non-Appropriated</t>
  </si>
  <si>
    <t>562-1 Skilled Nursing Facil Saf Net Trust-State</t>
  </si>
  <si>
    <t>564-1 Water Pollution Ctrl Revl Admin-State</t>
  </si>
  <si>
    <t>566-1 Community Forest Trust Account-State</t>
  </si>
  <si>
    <t>569-6 Inst of Hi Ed-Food Services Account-Non-Appropriated</t>
  </si>
  <si>
    <t>570-6 Inst of Hi Ed-Other Enterprises-Non-Appropriated</t>
  </si>
  <si>
    <t>571-1 Multiuse Roadway Safety Account-State</t>
  </si>
  <si>
    <t>573-6 Inst of Hi Ed-Housing &amp; Food Acct-Non-Appropriated</t>
  </si>
  <si>
    <t>575-6 Vocational Ed Revolving-Corrections-Non-Appropriated</t>
  </si>
  <si>
    <t>595-1 I-405 Express Toll Lanes Operations-State</t>
  </si>
  <si>
    <t>800-6 Institutional Welfare/Betterment-Non-Appropriated</t>
  </si>
  <si>
    <t>620-6 Unemployment Compensation Account-Non-Appropriated</t>
  </si>
  <si>
    <t>622-6 Unemployment Comp Fed Emp Ben Pmt-Non-Appropriated</t>
  </si>
  <si>
    <t>687-6 Rural Rehabilitation Account-Non-Appropriated</t>
  </si>
  <si>
    <t>727-1 Water Pollution Control Revolving-State</t>
  </si>
  <si>
    <t>727-2 Water Pollution Control Revolving-Federal</t>
  </si>
  <si>
    <t>747-1 Health Prof Loan Repay/Scholar Prog-State</t>
  </si>
  <si>
    <t>821-6 Impaired Physician Account-Non-Appropriated</t>
  </si>
  <si>
    <t>747-6 Health Prof Loan Repay/Scholar Prog-Non-Appropriated</t>
  </si>
  <si>
    <t>776-6 WSU License Plate Account-Non-Appropriated</t>
  </si>
  <si>
    <t>778-6 WWU License Plate Account-Non-Appropriated</t>
  </si>
  <si>
    <t>779-6 EWU License Plate Account-Non-Appropriated</t>
  </si>
  <si>
    <t>784-6 Misc Transportation Programs Acct-Non-Appropriated</t>
  </si>
  <si>
    <t>785-6 State Educational Trust Fund Acct-Non-Appropriated</t>
  </si>
  <si>
    <t>786-6 TESC License Plate Account-Non-Appropriated</t>
  </si>
  <si>
    <t>788-6 Adv College Tuition Payment Pgm-Non-Appropriated</t>
  </si>
  <si>
    <t>818-6 Youth Athletic Facility Account-Non-Appropriated</t>
  </si>
  <si>
    <t>823-6 Livestock Nutrient Management Acct-Non-Appropriated</t>
  </si>
  <si>
    <t>830-1 Agricultural Coll Trust Mgmt Acct-State</t>
  </si>
  <si>
    <t>834-6 Capitol Furnishing Preserv Comm-Non-Appropriated</t>
  </si>
  <si>
    <t>835-6 4-Yr Student Child Care in HE Acct-Non-Appropriated</t>
  </si>
  <si>
    <t>841-6 G. Robert Ross Endowment Account-Non-Appropriated</t>
  </si>
  <si>
    <t>842-6 Amer Indian Scholarship Endowment-Non-Appropriated</t>
  </si>
  <si>
    <t>846-6 Grant-In-Aid Scholarship/Fellowship-Non-Appropriated</t>
  </si>
  <si>
    <t>849-6 Inst of Hi Ed-Student Loan Account-Non-Appropriated</t>
  </si>
  <si>
    <t>850-6 Inst of Hi Ed-Work Study Account-Non-Appropriated</t>
  </si>
  <si>
    <t>857-6 Inst of Hi Ed-Annuity &amp; Life Income-Non-Appropriated</t>
  </si>
  <si>
    <t>859-6 Inst of Hi Ed-Endowment Local Acct-Non-Appropriated</t>
  </si>
  <si>
    <t>860-6 Inst of Hi Ed-Long Term Loan Acct-Non-Appropriated</t>
  </si>
  <si>
    <t>All Other</t>
  </si>
  <si>
    <t>001-1</t>
  </si>
  <si>
    <t>001-0</t>
  </si>
  <si>
    <t>Flag</t>
  </si>
  <si>
    <t>057-1</t>
  </si>
  <si>
    <t>10P-1</t>
  </si>
  <si>
    <t>10T-1</t>
  </si>
  <si>
    <t>18B-1</t>
  </si>
  <si>
    <t>355-1</t>
  </si>
  <si>
    <t>357-1</t>
  </si>
  <si>
    <t>381-1</t>
  </si>
  <si>
    <t>383-1</t>
  </si>
  <si>
    <t>608-1</t>
  </si>
  <si>
    <t>609-1</t>
  </si>
  <si>
    <t>108-1</t>
  </si>
  <si>
    <t>553-1</t>
  </si>
  <si>
    <t>418-1</t>
  </si>
  <si>
    <t>600-1</t>
  </si>
  <si>
    <t>14N-6</t>
  </si>
  <si>
    <t>442-6</t>
  </si>
  <si>
    <t>197-6</t>
  </si>
  <si>
    <t>001-2</t>
  </si>
  <si>
    <t>001-7</t>
  </si>
  <si>
    <t>16A-1</t>
  </si>
  <si>
    <t>543-1</t>
  </si>
  <si>
    <t>17L-6</t>
  </si>
  <si>
    <t>09R-1</t>
  </si>
  <si>
    <t>076</t>
  </si>
  <si>
    <t>001-A</t>
  </si>
  <si>
    <t>001-C</t>
  </si>
  <si>
    <t>039-1</t>
  </si>
  <si>
    <t>042-1</t>
  </si>
  <si>
    <t>044-1</t>
  </si>
  <si>
    <t>061-1</t>
  </si>
  <si>
    <t>062-1</t>
  </si>
  <si>
    <t>063-1</t>
  </si>
  <si>
    <t>065-1</t>
  </si>
  <si>
    <t>066-1</t>
  </si>
  <si>
    <t>081-1</t>
  </si>
  <si>
    <t>082-1</t>
  </si>
  <si>
    <t>08N-6</t>
  </si>
  <si>
    <t>099-1</t>
  </si>
  <si>
    <t>09F-1</t>
  </si>
  <si>
    <t>09H-1</t>
  </si>
  <si>
    <t>104-1</t>
  </si>
  <si>
    <t>106-1</t>
  </si>
  <si>
    <t>109-1</t>
  </si>
  <si>
    <t>125-1</t>
  </si>
  <si>
    <t>15H-1</t>
  </si>
  <si>
    <t>16J-1</t>
  </si>
  <si>
    <t>173-1</t>
  </si>
  <si>
    <t>174-1</t>
  </si>
  <si>
    <t>176-1</t>
  </si>
  <si>
    <t>19G-1</t>
  </si>
  <si>
    <t>207-1</t>
  </si>
  <si>
    <t>20K-6</t>
  </si>
  <si>
    <t>20R-1</t>
  </si>
  <si>
    <t>215-1</t>
  </si>
  <si>
    <t>217-1</t>
  </si>
  <si>
    <t>218-1</t>
  </si>
  <si>
    <t>252-6</t>
  </si>
  <si>
    <t>253-1</t>
  </si>
  <si>
    <t>267-1</t>
  </si>
  <si>
    <t>268-1</t>
  </si>
  <si>
    <t>289-1</t>
  </si>
  <si>
    <t>401-6</t>
  </si>
  <si>
    <t>403-6</t>
  </si>
  <si>
    <t>411-6</t>
  </si>
  <si>
    <t>440-6</t>
  </si>
  <si>
    <t>443-6</t>
  </si>
  <si>
    <t>448-6</t>
  </si>
  <si>
    <t>450-6</t>
  </si>
  <si>
    <t>460-6</t>
  </si>
  <si>
    <t>488-1</t>
  </si>
  <si>
    <t>511-1</t>
  </si>
  <si>
    <t>512-6</t>
  </si>
  <si>
    <t>522-6</t>
  </si>
  <si>
    <t>524-6</t>
  </si>
  <si>
    <t>528-6</t>
  </si>
  <si>
    <t>550-1</t>
  </si>
  <si>
    <t>570-6</t>
  </si>
  <si>
    <t>573-6</t>
  </si>
  <si>
    <t>727-1</t>
  </si>
  <si>
    <t>846-6</t>
  </si>
  <si>
    <t>850-6</t>
  </si>
  <si>
    <t>07L-6</t>
  </si>
  <si>
    <t>006-1</t>
  </si>
  <si>
    <t>06H-6</t>
  </si>
  <si>
    <t>12M-1</t>
  </si>
  <si>
    <t>14E-1</t>
  </si>
  <si>
    <t>16F-6</t>
  </si>
  <si>
    <t>407-6</t>
  </si>
  <si>
    <t>415-1</t>
  </si>
  <si>
    <t>441-1</t>
  </si>
  <si>
    <t>470-6</t>
  </si>
  <si>
    <t>549-2</t>
  </si>
  <si>
    <t>404-1</t>
  </si>
  <si>
    <t>413-6</t>
  </si>
  <si>
    <t>483-1</t>
  </si>
  <si>
    <t>553-6</t>
  </si>
  <si>
    <t>111-1</t>
  </si>
  <si>
    <t>12F-6</t>
  </si>
  <si>
    <t>154-1</t>
  </si>
  <si>
    <t>19A-1</t>
  </si>
  <si>
    <t>19P-1</t>
  </si>
  <si>
    <t>405-1</t>
  </si>
  <si>
    <t>424-6</t>
  </si>
  <si>
    <t>828-1</t>
  </si>
  <si>
    <t>06J-6</t>
  </si>
  <si>
    <t>07A-6</t>
  </si>
  <si>
    <t>300-6</t>
  </si>
  <si>
    <t>001-8</t>
  </si>
  <si>
    <t>04R-1</t>
  </si>
  <si>
    <t>058-1</t>
  </si>
  <si>
    <t>05R-1</t>
  </si>
  <si>
    <t>06K-1</t>
  </si>
  <si>
    <t>084-1</t>
  </si>
  <si>
    <t>08E-6</t>
  </si>
  <si>
    <t>107-1</t>
  </si>
  <si>
    <t>10B-1</t>
  </si>
  <si>
    <t>10R-1</t>
  </si>
  <si>
    <t>12C-1</t>
  </si>
  <si>
    <t>14M-1</t>
  </si>
  <si>
    <t>150-1</t>
  </si>
  <si>
    <t>15A-6</t>
  </si>
  <si>
    <t>15C-7</t>
  </si>
  <si>
    <t>15T-6</t>
  </si>
  <si>
    <t>15T-N</t>
  </si>
  <si>
    <t>17H-6</t>
  </si>
  <si>
    <t>18A-6</t>
  </si>
  <si>
    <t>18P-6</t>
  </si>
  <si>
    <t>195-6</t>
  </si>
  <si>
    <t>205-6</t>
  </si>
  <si>
    <t>21C-6</t>
  </si>
  <si>
    <t>237-1</t>
  </si>
  <si>
    <t>263-1</t>
  </si>
  <si>
    <t>300-1</t>
  </si>
  <si>
    <t>501-1</t>
  </si>
  <si>
    <t>532-1</t>
  </si>
  <si>
    <t>746-6</t>
  </si>
  <si>
    <t>759-6</t>
  </si>
  <si>
    <t>777-1</t>
  </si>
  <si>
    <t>887-1</t>
  </si>
  <si>
    <t>578-1</t>
  </si>
  <si>
    <t>16R-6</t>
  </si>
  <si>
    <t>419-1</t>
  </si>
  <si>
    <t>419-6</t>
  </si>
  <si>
    <t>421-6</t>
  </si>
  <si>
    <t>436-6</t>
  </si>
  <si>
    <t>455-1</t>
  </si>
  <si>
    <t>466-1</t>
  </si>
  <si>
    <t>468-1</t>
  </si>
  <si>
    <t>472-6</t>
  </si>
  <si>
    <t>03C-1</t>
  </si>
  <si>
    <t>08G-6</t>
  </si>
  <si>
    <t>08J-6</t>
  </si>
  <si>
    <t>16W-1</t>
  </si>
  <si>
    <t>172-6</t>
  </si>
  <si>
    <t>17T-1</t>
  </si>
  <si>
    <t>315-1</t>
  </si>
  <si>
    <t>438-6</t>
  </si>
  <si>
    <t>439-6</t>
  </si>
  <si>
    <t>180-6</t>
  </si>
  <si>
    <t>484-1</t>
  </si>
  <si>
    <t>433-6</t>
  </si>
  <si>
    <t>577-6</t>
  </si>
  <si>
    <t>141-6</t>
  </si>
  <si>
    <t>226-6</t>
  </si>
  <si>
    <t>884-6</t>
  </si>
  <si>
    <t>600-6</t>
  </si>
  <si>
    <t>844-6</t>
  </si>
  <si>
    <t>874-6</t>
  </si>
  <si>
    <t>888-6</t>
  </si>
  <si>
    <t>031-1</t>
  </si>
  <si>
    <t>02W-1</t>
  </si>
  <si>
    <t>03N-1</t>
  </si>
  <si>
    <t>196-6</t>
  </si>
  <si>
    <t>453-1</t>
  </si>
  <si>
    <t>138-1</t>
  </si>
  <si>
    <t>458-1</t>
  </si>
  <si>
    <t>458-6</t>
  </si>
  <si>
    <t>461-6</t>
  </si>
  <si>
    <t>02J-1</t>
  </si>
  <si>
    <t>02K-1</t>
  </si>
  <si>
    <t>045-6</t>
  </si>
  <si>
    <t>422-6</t>
  </si>
  <si>
    <t>546-6</t>
  </si>
  <si>
    <t>169-1</t>
  </si>
  <si>
    <t>169-6</t>
  </si>
  <si>
    <t>485-6</t>
  </si>
  <si>
    <t>497-6</t>
  </si>
  <si>
    <t>163-1</t>
  </si>
  <si>
    <t>19J-6</t>
  </si>
  <si>
    <t>297-1</t>
  </si>
  <si>
    <t>297-2</t>
  </si>
  <si>
    <t>204-1</t>
  </si>
  <si>
    <t>03F-1</t>
  </si>
  <si>
    <t>03L-1</t>
  </si>
  <si>
    <t>03M-1</t>
  </si>
  <si>
    <t>03P-1</t>
  </si>
  <si>
    <t>04V-1</t>
  </si>
  <si>
    <t>05H-1</t>
  </si>
  <si>
    <t>086-1</t>
  </si>
  <si>
    <t>09M-1</t>
  </si>
  <si>
    <t>14B-1</t>
  </si>
  <si>
    <t>14W-6</t>
  </si>
  <si>
    <t>210-6</t>
  </si>
  <si>
    <t>225-1</t>
  </si>
  <si>
    <t>447-6</t>
  </si>
  <si>
    <t>515-6</t>
  </si>
  <si>
    <t>11K-1</t>
  </si>
  <si>
    <t>18K-1</t>
  </si>
  <si>
    <t>01F-6</t>
  </si>
  <si>
    <t>03B-1</t>
  </si>
  <si>
    <t>095-1</t>
  </si>
  <si>
    <t>162-1</t>
  </si>
  <si>
    <t>234-1</t>
  </si>
  <si>
    <t>262-1</t>
  </si>
  <si>
    <t>445-6</t>
  </si>
  <si>
    <t>608-2</t>
  </si>
  <si>
    <t>608-6</t>
  </si>
  <si>
    <t>609-2</t>
  </si>
  <si>
    <t>609-6</t>
  </si>
  <si>
    <t>885-1</t>
  </si>
  <si>
    <t>892-1</t>
  </si>
  <si>
    <t>003-1</t>
  </si>
  <si>
    <t>024-1</t>
  </si>
  <si>
    <t>026-1</t>
  </si>
  <si>
    <t>04E-1</t>
  </si>
  <si>
    <t>04F-1</t>
  </si>
  <si>
    <t>06G-1</t>
  </si>
  <si>
    <t>06L-1</t>
  </si>
  <si>
    <t>06R-1</t>
  </si>
  <si>
    <t>15V-6</t>
  </si>
  <si>
    <t>16B-6</t>
  </si>
  <si>
    <t>16M-6</t>
  </si>
  <si>
    <t>298-1</t>
  </si>
  <si>
    <t>298-6</t>
  </si>
  <si>
    <t>513-1</t>
  </si>
  <si>
    <t>05H-2</t>
  </si>
  <si>
    <t>08H-1</t>
  </si>
  <si>
    <t>001-D</t>
  </si>
  <si>
    <t>05C-1</t>
  </si>
  <si>
    <t>07W-1</t>
  </si>
  <si>
    <t>08K-1</t>
  </si>
  <si>
    <t>120-1</t>
  </si>
  <si>
    <t>12E-6</t>
  </si>
  <si>
    <t>12T-1</t>
  </si>
  <si>
    <t>18T-1</t>
  </si>
  <si>
    <t>20S-1</t>
  </si>
  <si>
    <t>274-6</t>
  </si>
  <si>
    <t>283-2</t>
  </si>
  <si>
    <t>562-1</t>
  </si>
  <si>
    <t>002-1</t>
  </si>
  <si>
    <t>02G-1</t>
  </si>
  <si>
    <t>02R-1</t>
  </si>
  <si>
    <t>03R-1</t>
  </si>
  <si>
    <t>04R-2</t>
  </si>
  <si>
    <t>04W-1</t>
  </si>
  <si>
    <t>09L-6</t>
  </si>
  <si>
    <t>14J-6</t>
  </si>
  <si>
    <t>15M-1</t>
  </si>
  <si>
    <t>16G-6</t>
  </si>
  <si>
    <t>202-1</t>
  </si>
  <si>
    <t>214-6</t>
  </si>
  <si>
    <t>235-1</t>
  </si>
  <si>
    <t>319-7</t>
  </si>
  <si>
    <t>08V-6</t>
  </si>
  <si>
    <t>11V-7</t>
  </si>
  <si>
    <t>213-6</t>
  </si>
  <si>
    <t>206-6</t>
  </si>
  <si>
    <t>02H-6</t>
  </si>
  <si>
    <t>08A-1</t>
  </si>
  <si>
    <t>17F-1</t>
  </si>
  <si>
    <t>17R-1</t>
  </si>
  <si>
    <t>18H-1</t>
  </si>
  <si>
    <t>496-6</t>
  </si>
  <si>
    <t>747-1</t>
  </si>
  <si>
    <t>747-6</t>
  </si>
  <si>
    <t>785-6</t>
  </si>
  <si>
    <t>788-6</t>
  </si>
  <si>
    <t>835-6</t>
  </si>
  <si>
    <t>548-6</t>
  </si>
  <si>
    <t>18E-6</t>
  </si>
  <si>
    <t>480-6</t>
  </si>
  <si>
    <t>536-6</t>
  </si>
  <si>
    <t>19B-6</t>
  </si>
  <si>
    <t>19H-6</t>
  </si>
  <si>
    <t>503-6</t>
  </si>
  <si>
    <t>14P-6</t>
  </si>
  <si>
    <t>133-6</t>
  </si>
  <si>
    <t>17B-1</t>
  </si>
  <si>
    <t>17B-2</t>
  </si>
  <si>
    <t>17M-6</t>
  </si>
  <si>
    <t>19L-1</t>
  </si>
  <si>
    <t>145-6</t>
  </si>
  <si>
    <t>148-6</t>
  </si>
  <si>
    <t>149-6</t>
  </si>
  <si>
    <t>505-6</t>
  </si>
  <si>
    <t>143-6</t>
  </si>
  <si>
    <t>184-6</t>
  </si>
  <si>
    <t>185-6</t>
  </si>
  <si>
    <t>027-1</t>
  </si>
  <si>
    <t>02P-1</t>
  </si>
  <si>
    <t>032-1</t>
  </si>
  <si>
    <t>05W-1</t>
  </si>
  <si>
    <t>072-1</t>
  </si>
  <si>
    <t>10A-1</t>
  </si>
  <si>
    <t>10G-1</t>
  </si>
  <si>
    <t>116-6</t>
  </si>
  <si>
    <t>11J-6</t>
  </si>
  <si>
    <t>160-1</t>
  </si>
  <si>
    <t>16T-6</t>
  </si>
  <si>
    <t>16V-1</t>
  </si>
  <si>
    <t>173-7</t>
  </si>
  <si>
    <t>182-1</t>
  </si>
  <si>
    <t>199-1</t>
  </si>
  <si>
    <t>216-1</t>
  </si>
  <si>
    <t>219-1</t>
  </si>
  <si>
    <t>222-1</t>
  </si>
  <si>
    <t>223-1</t>
  </si>
  <si>
    <t>408-6</t>
  </si>
  <si>
    <t>564-1</t>
  </si>
  <si>
    <t>727-2</t>
  </si>
  <si>
    <t>20T-1</t>
  </si>
  <si>
    <t>544-1</t>
  </si>
  <si>
    <t>545-6</t>
  </si>
  <si>
    <t>007-1</t>
  </si>
  <si>
    <t>01B-1</t>
  </si>
  <si>
    <t>01M-1</t>
  </si>
  <si>
    <t>08P-6</t>
  </si>
  <si>
    <t>09B-6</t>
  </si>
  <si>
    <t>159-6</t>
  </si>
  <si>
    <t>269-1</t>
  </si>
  <si>
    <t>269-7</t>
  </si>
  <si>
    <t>146-1</t>
  </si>
  <si>
    <t>818-6</t>
  </si>
  <si>
    <t>04M-1</t>
  </si>
  <si>
    <t>071-1</t>
  </si>
  <si>
    <t>07V-6</t>
  </si>
  <si>
    <t>098-1</t>
  </si>
  <si>
    <t>09J-6</t>
  </si>
  <si>
    <t>09N-1</t>
  </si>
  <si>
    <t>110-1</t>
  </si>
  <si>
    <t>110-2</t>
  </si>
  <si>
    <t>110-7</t>
  </si>
  <si>
    <t>12G-6</t>
  </si>
  <si>
    <t>14A-1</t>
  </si>
  <si>
    <t>16H-6</t>
  </si>
  <si>
    <t>18L-1</t>
  </si>
  <si>
    <t>19W-6</t>
  </si>
  <si>
    <t>200-2</t>
  </si>
  <si>
    <t>209-6</t>
  </si>
  <si>
    <t>259-6</t>
  </si>
  <si>
    <t>320-6</t>
  </si>
  <si>
    <t>444-6</t>
  </si>
  <si>
    <t>507-1</t>
  </si>
  <si>
    <t>014-1</t>
  </si>
  <si>
    <t>02A-1</t>
  </si>
  <si>
    <t>030-6</t>
  </si>
  <si>
    <t>041-1</t>
  </si>
  <si>
    <t>04H-1</t>
  </si>
  <si>
    <t>07E-6</t>
  </si>
  <si>
    <t>087-6</t>
  </si>
  <si>
    <t>11H-1</t>
  </si>
  <si>
    <t>158-1</t>
  </si>
  <si>
    <t>167-1</t>
  </si>
  <si>
    <t>16P-1</t>
  </si>
  <si>
    <t>190-6</t>
  </si>
  <si>
    <t>193-6</t>
  </si>
  <si>
    <t>198-6</t>
  </si>
  <si>
    <t>19C-1</t>
  </si>
  <si>
    <t>566-1</t>
  </si>
  <si>
    <t>830-1</t>
  </si>
  <si>
    <t>126-6</t>
  </si>
  <si>
    <t>128-6</t>
  </si>
  <si>
    <t>131-6</t>
  </si>
  <si>
    <t>516-6</t>
  </si>
  <si>
    <t>823-6</t>
  </si>
  <si>
    <t>119-2</t>
  </si>
  <si>
    <t>134-1</t>
  </si>
  <si>
    <t>16L-6</t>
  </si>
  <si>
    <t>060-1</t>
  </si>
  <si>
    <t>11A-6</t>
  </si>
  <si>
    <t>561-6</t>
  </si>
  <si>
    <t>707</t>
  </si>
  <si>
    <t>740</t>
  </si>
  <si>
    <t>303-1</t>
  </si>
  <si>
    <t>304-1</t>
  </si>
  <si>
    <t>305-1</t>
  </si>
  <si>
    <t>389-1</t>
  </si>
  <si>
    <t>389-2</t>
  </si>
  <si>
    <t>025-6</t>
  </si>
  <si>
    <t>080-1</t>
  </si>
  <si>
    <t>081-2</t>
  </si>
  <si>
    <t>081-7</t>
  </si>
  <si>
    <t>14V-1</t>
  </si>
  <si>
    <t>471-6</t>
  </si>
  <si>
    <t>106-2</t>
  </si>
  <si>
    <t>106-7</t>
  </si>
  <si>
    <t>780-1</t>
  </si>
  <si>
    <t>048-1</t>
  </si>
  <si>
    <t>06T-1</t>
  </si>
  <si>
    <t>108-2</t>
  </si>
  <si>
    <t>108-7</t>
  </si>
  <si>
    <t>201-1</t>
  </si>
  <si>
    <t>02M-1</t>
  </si>
  <si>
    <t>039-2</t>
  </si>
  <si>
    <t>039-7</t>
  </si>
  <si>
    <t>045-1</t>
  </si>
  <si>
    <t>094-1</t>
  </si>
  <si>
    <t>096-1</t>
  </si>
  <si>
    <t>096-2</t>
  </si>
  <si>
    <t>097-1</t>
  </si>
  <si>
    <t>099-2</t>
  </si>
  <si>
    <t>099-7</t>
  </si>
  <si>
    <t>09H-T</t>
  </si>
  <si>
    <t>109-2</t>
  </si>
  <si>
    <t>109-7</t>
  </si>
  <si>
    <t>11B-1</t>
  </si>
  <si>
    <t>153-1</t>
  </si>
  <si>
    <t>16J-2</t>
  </si>
  <si>
    <t>16J-T</t>
  </si>
  <si>
    <t>17P-1</t>
  </si>
  <si>
    <t>20H-1</t>
  </si>
  <si>
    <t>20J-1</t>
  </si>
  <si>
    <t>218-2</t>
  </si>
  <si>
    <t>218-7</t>
  </si>
  <si>
    <t>218-8</t>
  </si>
  <si>
    <t>410-6</t>
  </si>
  <si>
    <t>550-T</t>
  </si>
  <si>
    <t>571-1</t>
  </si>
  <si>
    <t>595-1</t>
  </si>
  <si>
    <t>102-1</t>
  </si>
  <si>
    <t>186-1</t>
  </si>
  <si>
    <t>08M-1</t>
  </si>
  <si>
    <t>144-1</t>
  </si>
  <si>
    <t>09E-1</t>
  </si>
  <si>
    <t>11E-1</t>
  </si>
  <si>
    <t>11E-7</t>
  </si>
  <si>
    <t>AgyFund</t>
  </si>
  <si>
    <t>NGFS &amp; Totals</t>
  </si>
  <si>
    <t>Totals Only</t>
  </si>
  <si>
    <t>NGFS Only</t>
  </si>
  <si>
    <t>FY's &amp; Biennial Totals</t>
  </si>
  <si>
    <t>Biennial Totals Only</t>
  </si>
  <si>
    <t>FY's Only</t>
  </si>
  <si>
    <t>091-Redistricting Commission</t>
  </si>
  <si>
    <t>PEB-Health Care Auth-Employee Benefits</t>
  </si>
  <si>
    <t>500</t>
  </si>
  <si>
    <t>Health Care Services</t>
  </si>
  <si>
    <t>Student Financial Services</t>
  </si>
  <si>
    <t>500-Healthcare Services</t>
  </si>
  <si>
    <t>11K</t>
  </si>
  <si>
    <t>206</t>
  </si>
  <si>
    <t>Risk Mgmt Division</t>
  </si>
  <si>
    <t>Self Insurance</t>
  </si>
  <si>
    <t>08V-6 Stewardship Account</t>
  </si>
  <si>
    <t>11V-7 Veterans Estate Mgmt Program</t>
  </si>
  <si>
    <t>08V</t>
  </si>
  <si>
    <t>11V</t>
  </si>
  <si>
    <t>169-6 Horse Racing Commission Op Account-Non Appropriated</t>
  </si>
  <si>
    <t>14V</t>
  </si>
  <si>
    <t>492-1 School Employees' Insurance Account</t>
  </si>
  <si>
    <t>492-1 School Employees' Insurance Admin Account</t>
  </si>
  <si>
    <t>SEB</t>
  </si>
  <si>
    <t>School Employee Benefits Board</t>
  </si>
  <si>
    <t>492-1</t>
  </si>
  <si>
    <t>SEB-School Employee Benefits Board</t>
  </si>
  <si>
    <t>492</t>
  </si>
  <si>
    <t>307-Dept of Children, Youth &amp; Families</t>
  </si>
  <si>
    <t>307</t>
  </si>
  <si>
    <t>Children and Family</t>
  </si>
  <si>
    <t>Early Learning</t>
  </si>
  <si>
    <t>Program Support</t>
  </si>
  <si>
    <t>010-Children and Family</t>
  </si>
  <si>
    <t>001-A General Fund - Fam Support</t>
  </si>
  <si>
    <t>001-C General Fund - Medicaid</t>
  </si>
  <si>
    <t>489-1 Pendsion Fund Stabilzation Account - State</t>
  </si>
  <si>
    <t>030-Early Learning</t>
  </si>
  <si>
    <t>090-Program Support</t>
  </si>
  <si>
    <t>C</t>
  </si>
  <si>
    <t>Please contact Bryan Way (OFM) if you need help with adding a new fund source, need help, or have questions.</t>
  </si>
  <si>
    <r>
      <t>2.</t>
    </r>
    <r>
      <rPr>
        <sz val="7"/>
        <rFont val="Times New Roman"/>
        <family val="1"/>
      </rPr>
      <t>      </t>
    </r>
  </si>
  <si>
    <t xml:space="preserve"> This worksheet is dependent on macros, so if you receive a warning at the top of this worksheet, please click “enable.”</t>
  </si>
  <si>
    <r>
      <t>3.</t>
    </r>
    <r>
      <rPr>
        <sz val="7"/>
        <rFont val="Times New Roman"/>
        <family val="1"/>
      </rPr>
      <t xml:space="preserve">       </t>
    </r>
  </si>
  <si>
    <r>
      <t>4.</t>
    </r>
    <r>
      <rPr>
        <sz val="7"/>
        <rFont val="Times New Roman"/>
        <family val="1"/>
      </rPr>
      <t xml:space="preserve">       </t>
    </r>
  </si>
  <si>
    <r>
      <t>5.</t>
    </r>
    <r>
      <rPr>
        <sz val="7"/>
        <rFont val="Times New Roman"/>
        <family val="1"/>
      </rPr>
      <t xml:space="preserve">       </t>
    </r>
    <r>
      <rPr>
        <sz val="11"/>
        <rFont val="Calibri"/>
        <family val="2"/>
      </rPr>
      <t xml:space="preserve"> </t>
    </r>
  </si>
  <si>
    <t xml:space="preserve">The worksheet should have now show your agency’s name and, beginning in row 10, the various fund sources used in the 2019-21 budget for CFL.  You will be able to delete or clear any row starting at row 10 and below. </t>
  </si>
  <si>
    <r>
      <t>6.</t>
    </r>
    <r>
      <rPr>
        <sz val="7"/>
        <rFont val="Times New Roman"/>
        <family val="1"/>
      </rPr>
      <t xml:space="preserve">       </t>
    </r>
  </si>
  <si>
    <t xml:space="preserve">To add or edit a new fund source or program, simply click on the handle bar on the right side of the cell you wish to edit.  Please note that only the existing fund sources that apply to your agency are available on these drop downs.  </t>
  </si>
  <si>
    <r>
      <t>7.</t>
    </r>
    <r>
      <rPr>
        <sz val="7"/>
        <rFont val="Times New Roman"/>
        <family val="1"/>
      </rPr>
      <t xml:space="preserve">       </t>
    </r>
  </si>
  <si>
    <t xml:space="preserve">Next you will need to review/update the percentage of that fund source for each of the various central service model fees beginning in columns J through S.  </t>
  </si>
  <si>
    <r>
      <t>8.</t>
    </r>
    <r>
      <rPr>
        <sz val="7"/>
        <rFont val="Times New Roman"/>
        <family val="1"/>
      </rPr>
      <t>      </t>
    </r>
  </si>
  <si>
    <r>
      <t>9.</t>
    </r>
    <r>
      <rPr>
        <sz val="7"/>
        <rFont val="Times New Roman"/>
        <family val="1"/>
      </rPr>
      <t xml:space="preserve">       </t>
    </r>
  </si>
  <si>
    <t xml:space="preserve">Once the worksheet looks ok to you and you have made your changes, click on the “Save/Update" button so that your changes are recorded.  </t>
  </si>
  <si>
    <r>
      <t>10.</t>
    </r>
    <r>
      <rPr>
        <sz val="7"/>
        <rFont val="Times New Roman"/>
        <family val="1"/>
      </rPr>
      <t xml:space="preserve">   </t>
    </r>
  </si>
  <si>
    <t xml:space="preserve">Select the worksheet titled “FundSplits.”  </t>
  </si>
  <si>
    <t>To update the worksheet for your agency, simply click on the drop box in cell F3, scroll down to your agency number/name, highlight the agency name/number with your mouse, and then click on the that agency name using your left mouse button.</t>
  </si>
  <si>
    <t>OFM budget analyst</t>
  </si>
  <si>
    <t>Bryan Way (OFM)</t>
  </si>
  <si>
    <t xml:space="preserve">2019-21 Central Service Fund Splits </t>
  </si>
  <si>
    <t>Program and Subprogram detail is only needed for certain agencies.  The drop down will display a blank if the agency does not need program/subprogram detail.</t>
  </si>
  <si>
    <r>
      <t xml:space="preserve">Email your file to your OFM budget analyst </t>
    </r>
    <r>
      <rPr>
        <b/>
        <sz val="10"/>
        <rFont val="Arial"/>
        <family val="2"/>
      </rPr>
      <t>and</t>
    </r>
    <r>
      <rPr>
        <sz val="10"/>
        <rFont val="Arial"/>
        <family val="2"/>
      </rPr>
      <t xml:space="preserve"> Bryan Way (OFM) with a brief explanation of any changes you made.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</si>
</sst>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d/yy\ h:mm\ AM/PM;@"/>
    <numFmt numFmtId="165" formatCode="0.000"/>
    <numFmt numFmtId="166" formatCode="###,###,###,##0"/>
  </numFmts>
  <fonts count="6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Arial"/>
      <family val="2"/>
    </font>
    <font>
      <sz val="12"/>
      <color theme="1"/>
      <name val="Calibri"/>
      <family val="2"/>
      <scheme val="minor"/>
    </font>
    <font>
      <sz val="12"/>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1999999999999993"/>
      <color theme="10"/>
      <name val="Arial"/>
      <family val="2"/>
    </font>
    <font>
      <sz val="11"/>
      <color indexed="62"/>
      <name val="Calibri"/>
      <family val="2"/>
    </font>
    <font>
      <sz val="11"/>
      <color indexed="52"/>
      <name val="Calibri"/>
      <family val="2"/>
    </font>
    <font>
      <sz val="11"/>
      <color indexed="60"/>
      <name val="Calibri"/>
      <family val="2"/>
    </font>
    <font>
      <sz val="10"/>
      <color indexed="8"/>
      <name val="Arial"/>
      <family val="2"/>
    </font>
    <font>
      <sz val="10"/>
      <color indexed="8"/>
      <name val="MS Sans Serif"/>
      <family val="2"/>
    </font>
    <font>
      <b/>
      <sz val="11"/>
      <color indexed="63"/>
      <name val="Calibri"/>
      <family val="2"/>
    </font>
    <font>
      <b/>
      <sz val="16"/>
      <color indexed="23"/>
      <name val="Arial"/>
      <family val="2"/>
    </font>
    <font>
      <b/>
      <sz val="18"/>
      <color indexed="56"/>
      <name val="Cambria"/>
      <family val="2"/>
    </font>
    <font>
      <b/>
      <sz val="11"/>
      <color indexed="8"/>
      <name val="Calibri"/>
      <family val="2"/>
    </font>
    <font>
      <sz val="11"/>
      <color indexed="10"/>
      <name val="Calibri"/>
      <family val="2"/>
    </font>
    <font>
      <b/>
      <sz val="10"/>
      <name val="Arial"/>
      <family val="2"/>
    </font>
    <font>
      <sz val="11"/>
      <color theme="1"/>
      <name val="Times New Roman"/>
      <family val="1"/>
    </font>
    <font>
      <b/>
      <sz val="12"/>
      <name val="Arial"/>
      <family val="2"/>
    </font>
    <font>
      <sz val="10"/>
      <color rgb="FFFF0000"/>
      <name val="Arial"/>
      <family val="2"/>
    </font>
    <font>
      <b/>
      <sz val="10"/>
      <color theme="0"/>
      <name val="Arial"/>
      <family val="2"/>
    </font>
    <font>
      <b/>
      <sz val="10"/>
      <color theme="1"/>
      <name val="Arial"/>
      <family val="2"/>
    </font>
    <font>
      <b/>
      <sz val="11"/>
      <name val="Arial"/>
      <family val="2"/>
    </font>
    <font>
      <sz val="9"/>
      <color rgb="FFFF0000"/>
      <name val="Arial"/>
      <family val="2"/>
    </font>
    <font>
      <b/>
      <sz val="11"/>
      <name val="Calibri"/>
      <family val="2"/>
      <scheme val="minor"/>
    </font>
    <font>
      <b/>
      <sz val="8"/>
      <color indexed="81"/>
      <name val="Tahoma"/>
      <family val="2"/>
    </font>
    <font>
      <sz val="9"/>
      <name val="Calibri"/>
      <family val="2"/>
    </font>
    <font>
      <sz val="9"/>
      <color indexed="81"/>
      <name val="Tahoma"/>
      <family val="2"/>
    </font>
    <font>
      <sz val="11"/>
      <name val="Calibri"/>
      <family val="2"/>
    </font>
    <font>
      <sz val="7"/>
      <name val="Times New Roman"/>
      <family val="1"/>
    </font>
    <font>
      <u/>
      <sz val="10"/>
      <color theme="10"/>
      <name val="Arial"/>
      <family val="2"/>
    </font>
    <font>
      <b/>
      <sz val="16"/>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35"/>
        <bgColor indexed="64"/>
      </patternFill>
    </fill>
    <fill>
      <patternFill patternType="solid">
        <fgColor indexed="23"/>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59999389629810485"/>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double">
        <color indexed="64"/>
      </bottom>
      <diagonal/>
    </border>
  </borders>
  <cellStyleXfs count="40986">
    <xf numFmtId="0" fontId="0" fillId="0" borderId="0"/>
    <xf numFmtId="9" fontId="6" fillId="0" borderId="0" applyFont="0" applyFill="0" applyBorder="0" applyAlignment="0" applyProtection="0"/>
    <xf numFmtId="0" fontId="22" fillId="0" borderId="0"/>
    <xf numFmtId="0" fontId="22" fillId="0" borderId="0"/>
    <xf numFmtId="0" fontId="23" fillId="36" borderId="0" applyNumberFormat="0" applyBorder="0" applyAlignment="0" applyProtection="0"/>
    <xf numFmtId="0" fontId="5" fillId="10" borderId="0" applyNumberFormat="0" applyBorder="0" applyAlignment="0" applyProtection="0"/>
    <xf numFmtId="0" fontId="23" fillId="3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3" fillId="37" borderId="0" applyNumberFormat="0" applyBorder="0" applyAlignment="0" applyProtection="0"/>
    <xf numFmtId="0" fontId="5" fillId="14" borderId="0" applyNumberFormat="0" applyBorder="0" applyAlignment="0" applyProtection="0"/>
    <xf numFmtId="0" fontId="23"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3" fillId="38" borderId="0" applyNumberFormat="0" applyBorder="0" applyAlignment="0" applyProtection="0"/>
    <xf numFmtId="0" fontId="5" fillId="18" borderId="0" applyNumberFormat="0" applyBorder="0" applyAlignment="0" applyProtection="0"/>
    <xf numFmtId="0" fontId="23" fillId="3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3" fillId="39" borderId="0" applyNumberFormat="0" applyBorder="0" applyAlignment="0" applyProtection="0"/>
    <xf numFmtId="0" fontId="5" fillId="22" borderId="0" applyNumberFormat="0" applyBorder="0" applyAlignment="0" applyProtection="0"/>
    <xf numFmtId="0" fontId="23"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3" fillId="40" borderId="0" applyNumberFormat="0" applyBorder="0" applyAlignment="0" applyProtection="0"/>
    <xf numFmtId="0" fontId="5" fillId="26" borderId="0" applyNumberFormat="0" applyBorder="0" applyAlignment="0" applyProtection="0"/>
    <xf numFmtId="0" fontId="23" fillId="4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3" fillId="41" borderId="0" applyNumberFormat="0" applyBorder="0" applyAlignment="0" applyProtection="0"/>
    <xf numFmtId="0" fontId="5" fillId="30" borderId="0" applyNumberFormat="0" applyBorder="0" applyAlignment="0" applyProtection="0"/>
    <xf numFmtId="0" fontId="23"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3" fillId="42" borderId="0" applyNumberFormat="0" applyBorder="0" applyAlignment="0" applyProtection="0"/>
    <xf numFmtId="0" fontId="5" fillId="11" borderId="0" applyNumberFormat="0" applyBorder="0" applyAlignment="0" applyProtection="0"/>
    <xf numFmtId="0" fontId="23" fillId="4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3" fillId="43" borderId="0" applyNumberFormat="0" applyBorder="0" applyAlignment="0" applyProtection="0"/>
    <xf numFmtId="0" fontId="5" fillId="15" borderId="0" applyNumberFormat="0" applyBorder="0" applyAlignment="0" applyProtection="0"/>
    <xf numFmtId="0" fontId="23"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3" fillId="44" borderId="0" applyNumberFormat="0" applyBorder="0" applyAlignment="0" applyProtection="0"/>
    <xf numFmtId="0" fontId="5" fillId="19" borderId="0" applyNumberFormat="0" applyBorder="0" applyAlignment="0" applyProtection="0"/>
    <xf numFmtId="0" fontId="23"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3" fillId="39" borderId="0" applyNumberFormat="0" applyBorder="0" applyAlignment="0" applyProtection="0"/>
    <xf numFmtId="0" fontId="5" fillId="23" borderId="0" applyNumberFormat="0" applyBorder="0" applyAlignment="0" applyProtection="0"/>
    <xf numFmtId="0" fontId="23"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3" fillId="42" borderId="0" applyNumberFormat="0" applyBorder="0" applyAlignment="0" applyProtection="0"/>
    <xf numFmtId="0" fontId="5" fillId="27" borderId="0" applyNumberFormat="0" applyBorder="0" applyAlignment="0" applyProtection="0"/>
    <xf numFmtId="0" fontId="23" fillId="4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3" fillId="45" borderId="0" applyNumberFormat="0" applyBorder="0" applyAlignment="0" applyProtection="0"/>
    <xf numFmtId="0" fontId="5" fillId="31" borderId="0" applyNumberFormat="0" applyBorder="0" applyAlignment="0" applyProtection="0"/>
    <xf numFmtId="0" fontId="23" fillId="45"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4" fillId="46" borderId="0" applyNumberFormat="0" applyBorder="0" applyAlignment="0" applyProtection="0"/>
    <xf numFmtId="0" fontId="21" fillId="12" borderId="0" applyNumberFormat="0" applyBorder="0" applyAlignment="0" applyProtection="0"/>
    <xf numFmtId="0" fontId="24" fillId="46"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4" fillId="43" borderId="0" applyNumberFormat="0" applyBorder="0" applyAlignment="0" applyProtection="0"/>
    <xf numFmtId="0" fontId="21" fillId="16" borderId="0" applyNumberFormat="0" applyBorder="0" applyAlignment="0" applyProtection="0"/>
    <xf numFmtId="0" fontId="24" fillId="4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4" fillId="44" borderId="0" applyNumberFormat="0" applyBorder="0" applyAlignment="0" applyProtection="0"/>
    <xf numFmtId="0" fontId="21" fillId="20" borderId="0" applyNumberFormat="0" applyBorder="0" applyAlignment="0" applyProtection="0"/>
    <xf numFmtId="0" fontId="24" fillId="4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4" fillId="47" borderId="0" applyNumberFormat="0" applyBorder="0" applyAlignment="0" applyProtection="0"/>
    <xf numFmtId="0" fontId="21" fillId="24" borderId="0" applyNumberFormat="0" applyBorder="0" applyAlignment="0" applyProtection="0"/>
    <xf numFmtId="0" fontId="24" fillId="47"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4" fillId="48" borderId="0" applyNumberFormat="0" applyBorder="0" applyAlignment="0" applyProtection="0"/>
    <xf numFmtId="0" fontId="21" fillId="28" borderId="0" applyNumberFormat="0" applyBorder="0" applyAlignment="0" applyProtection="0"/>
    <xf numFmtId="0" fontId="24" fillId="4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4" fillId="49" borderId="0" applyNumberFormat="0" applyBorder="0" applyAlignment="0" applyProtection="0"/>
    <xf numFmtId="0" fontId="21" fillId="32" borderId="0" applyNumberFormat="0" applyBorder="0" applyAlignment="0" applyProtection="0"/>
    <xf numFmtId="0" fontId="24" fillId="49"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4" fillId="50" borderId="0" applyNumberFormat="0" applyBorder="0" applyAlignment="0" applyProtection="0"/>
    <xf numFmtId="0" fontId="21" fillId="9" borderId="0" applyNumberFormat="0" applyBorder="0" applyAlignment="0" applyProtection="0"/>
    <xf numFmtId="0" fontId="24" fillId="5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4" fillId="51" borderId="0" applyNumberFormat="0" applyBorder="0" applyAlignment="0" applyProtection="0"/>
    <xf numFmtId="0" fontId="21" fillId="13" borderId="0" applyNumberFormat="0" applyBorder="0" applyAlignment="0" applyProtection="0"/>
    <xf numFmtId="0" fontId="24" fillId="5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4" fillId="52" borderId="0" applyNumberFormat="0" applyBorder="0" applyAlignment="0" applyProtection="0"/>
    <xf numFmtId="0" fontId="21" fillId="17" borderId="0" applyNumberFormat="0" applyBorder="0" applyAlignment="0" applyProtection="0"/>
    <xf numFmtId="0" fontId="24" fillId="52"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4" fillId="47" borderId="0" applyNumberFormat="0" applyBorder="0" applyAlignment="0" applyProtection="0"/>
    <xf numFmtId="0" fontId="21" fillId="21" borderId="0" applyNumberFormat="0" applyBorder="0" applyAlignment="0" applyProtection="0"/>
    <xf numFmtId="0" fontId="24" fillId="4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4" fillId="48" borderId="0" applyNumberFormat="0" applyBorder="0" applyAlignment="0" applyProtection="0"/>
    <xf numFmtId="0" fontId="21" fillId="25" borderId="0" applyNumberFormat="0" applyBorder="0" applyAlignment="0" applyProtection="0"/>
    <xf numFmtId="0" fontId="24" fillId="48"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4" fillId="53" borderId="0" applyNumberFormat="0" applyBorder="0" applyAlignment="0" applyProtection="0"/>
    <xf numFmtId="0" fontId="21" fillId="29" borderId="0" applyNumberFormat="0" applyBorder="0" applyAlignment="0" applyProtection="0"/>
    <xf numFmtId="0" fontId="24" fillId="53"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5" fillId="37" borderId="0" applyNumberFormat="0" applyBorder="0" applyAlignment="0" applyProtection="0"/>
    <xf numFmtId="0" fontId="11" fillId="3" borderId="0" applyNumberFormat="0" applyBorder="0" applyAlignment="0" applyProtection="0"/>
    <xf numFmtId="0" fontId="25" fillId="3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6" fillId="54" borderId="11" applyNumberFormat="0" applyAlignment="0" applyProtection="0"/>
    <xf numFmtId="0" fontId="15" fillId="6" borderId="4" applyNumberFormat="0" applyAlignment="0" applyProtection="0"/>
    <xf numFmtId="0" fontId="26" fillId="54" borderId="11"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27" fillId="55" borderId="12" applyNumberFormat="0" applyAlignment="0" applyProtection="0"/>
    <xf numFmtId="0" fontId="17" fillId="7" borderId="7" applyNumberFormat="0" applyAlignment="0" applyProtection="0"/>
    <xf numFmtId="0" fontId="27" fillId="55" borderId="12" applyNumberFormat="0" applyAlignment="0" applyProtection="0"/>
    <xf numFmtId="0" fontId="17" fillId="7" borderId="7" applyNumberFormat="0" applyAlignment="0" applyProtection="0"/>
    <xf numFmtId="0" fontId="17" fillId="7" borderId="7" applyNumberFormat="0" applyAlignment="0" applyProtection="0"/>
    <xf numFmtId="0" fontId="17" fillId="7" borderId="7" applyNumberFormat="0" applyAlignment="0" applyProtection="0"/>
    <xf numFmtId="0" fontId="17" fillId="7" borderId="7" applyNumberFormat="0" applyAlignment="0" applyProtection="0"/>
    <xf numFmtId="0" fontId="17" fillId="7" borderId="7"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8"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0"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2" fillId="38" borderId="0" applyNumberFormat="0" applyBorder="0" applyAlignment="0" applyProtection="0"/>
    <xf numFmtId="0" fontId="10" fillId="2" borderId="0" applyNumberFormat="0" applyBorder="0" applyAlignment="0" applyProtection="0"/>
    <xf numFmtId="0" fontId="32" fillId="38"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33" fillId="0" borderId="13" applyNumberFormat="0" applyFill="0" applyAlignment="0" applyProtection="0"/>
    <xf numFmtId="0" fontId="7" fillId="0" borderId="1" applyNumberFormat="0" applyFill="0" applyAlignment="0" applyProtection="0"/>
    <xf numFmtId="0" fontId="33" fillId="0" borderId="13"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34" fillId="0" borderId="14" applyNumberFormat="0" applyFill="0" applyAlignment="0" applyProtection="0"/>
    <xf numFmtId="0" fontId="8" fillId="0" borderId="2" applyNumberFormat="0" applyFill="0" applyAlignment="0" applyProtection="0"/>
    <xf numFmtId="0" fontId="34" fillId="0" borderId="14"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35" fillId="0" borderId="15" applyNumberFormat="0" applyFill="0" applyAlignment="0" applyProtection="0"/>
    <xf numFmtId="0" fontId="9" fillId="0" borderId="3" applyNumberFormat="0" applyFill="0" applyAlignment="0" applyProtection="0"/>
    <xf numFmtId="0" fontId="35" fillId="0" borderId="15"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35" fillId="0" borderId="0" applyNumberFormat="0" applyFill="0" applyBorder="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41" borderId="11" applyNumberFormat="0" applyAlignment="0" applyProtection="0"/>
    <xf numFmtId="0" fontId="13" fillId="5" borderId="4" applyNumberFormat="0" applyAlignment="0" applyProtection="0"/>
    <xf numFmtId="0" fontId="37" fillId="41" borderId="11" applyNumberFormat="0" applyAlignment="0" applyProtection="0"/>
    <xf numFmtId="0" fontId="13" fillId="5" borderId="4" applyNumberFormat="0" applyAlignment="0" applyProtection="0"/>
    <xf numFmtId="0" fontId="13" fillId="5" borderId="4" applyNumberFormat="0" applyAlignment="0" applyProtection="0"/>
    <xf numFmtId="0" fontId="13" fillId="5" borderId="4" applyNumberFormat="0" applyAlignment="0" applyProtection="0"/>
    <xf numFmtId="0" fontId="13" fillId="5" borderId="4" applyNumberFormat="0" applyAlignment="0" applyProtection="0"/>
    <xf numFmtId="0" fontId="13" fillId="5" borderId="4" applyNumberFormat="0" applyAlignment="0" applyProtection="0"/>
    <xf numFmtId="0" fontId="38" fillId="0" borderId="16" applyNumberFormat="0" applyFill="0" applyAlignment="0" applyProtection="0"/>
    <xf numFmtId="0" fontId="16" fillId="0" borderId="6" applyNumberFormat="0" applyFill="0" applyAlignment="0" applyProtection="0"/>
    <xf numFmtId="0" fontId="38" fillId="0" borderId="1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39" fillId="56" borderId="0" applyNumberFormat="0" applyBorder="0" applyAlignment="0" applyProtection="0"/>
    <xf numFmtId="0" fontId="12" fillId="4" borderId="0" applyNumberFormat="0" applyBorder="0" applyAlignment="0" applyProtection="0"/>
    <xf numFmtId="0" fontId="39" fillId="5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2" fillId="0" borderId="0"/>
    <xf numFmtId="0" fontId="30" fillId="0" borderId="0"/>
    <xf numFmtId="0" fontId="2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22" fillId="0" borderId="0"/>
    <xf numFmtId="0" fontId="40" fillId="0" borderId="0">
      <alignment vertical="top"/>
    </xf>
    <xf numFmtId="0" fontId="22" fillId="0" borderId="0"/>
    <xf numFmtId="0" fontId="40" fillId="0" borderId="0">
      <alignment vertical="top"/>
    </xf>
    <xf numFmtId="0" fontId="22" fillId="0" borderId="0"/>
    <xf numFmtId="0" fontId="22" fillId="0" borderId="0"/>
    <xf numFmtId="0" fontId="23"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alignment vertical="top"/>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0" fillId="0" borderId="0">
      <alignment vertical="top"/>
    </xf>
    <xf numFmtId="0" fontId="40" fillId="0" borderId="0">
      <alignment vertical="top"/>
    </xf>
    <xf numFmtId="0" fontId="40" fillId="0" borderId="0">
      <alignment vertical="top"/>
    </xf>
    <xf numFmtId="0" fontId="28"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22" fillId="0" borderId="0"/>
    <xf numFmtId="0" fontId="22"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5" fillId="0" borderId="0"/>
    <xf numFmtId="0" fontId="22"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22"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22" fillId="0" borderId="0"/>
    <xf numFmtId="0" fontId="28" fillId="0" borderId="0"/>
    <xf numFmtId="0" fontId="5"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1" fillId="0" borderId="0"/>
    <xf numFmtId="0" fontId="41" fillId="0" borderId="0"/>
    <xf numFmtId="0" fontId="41"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5" fillId="0" borderId="0"/>
    <xf numFmtId="0" fontId="22" fillId="57" borderId="17" applyNumberFormat="0" applyFont="0" applyAlignment="0" applyProtection="0"/>
    <xf numFmtId="0" fontId="5" fillId="8" borderId="8" applyNumberFormat="0" applyFont="0" applyAlignment="0" applyProtection="0"/>
    <xf numFmtId="0" fontId="22" fillId="57" borderId="17"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42" fillId="54" borderId="18" applyNumberFormat="0" applyAlignment="0" applyProtection="0"/>
    <xf numFmtId="0" fontId="14" fillId="6" borderId="5" applyNumberFormat="0" applyAlignment="0" applyProtection="0"/>
    <xf numFmtId="0" fontId="42" fillId="54" borderId="18"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40" fillId="34" borderId="18" applyNumberFormat="0" applyProtection="0">
      <alignment vertical="center"/>
    </xf>
    <xf numFmtId="4" fontId="40" fillId="34" borderId="18" applyNumberFormat="0" applyProtection="0">
      <alignment horizontal="left" vertical="center" indent="1"/>
    </xf>
    <xf numFmtId="0" fontId="22" fillId="58" borderId="18" applyNumberFormat="0" applyProtection="0">
      <alignment horizontal="left" vertical="center" indent="1"/>
    </xf>
    <xf numFmtId="0" fontId="22" fillId="58" borderId="18" applyNumberFormat="0" applyProtection="0">
      <alignment horizontal="left" vertical="center" indent="1"/>
    </xf>
    <xf numFmtId="4" fontId="40" fillId="59" borderId="18" applyNumberFormat="0" applyProtection="0">
      <alignment horizontal="left" vertical="center" indent="1"/>
    </xf>
    <xf numFmtId="4" fontId="40" fillId="60" borderId="18" applyNumberFormat="0" applyProtection="0">
      <alignment horizontal="left" vertical="center" indent="1"/>
    </xf>
    <xf numFmtId="4" fontId="40" fillId="59" borderId="18" applyNumberFormat="0" applyProtection="0">
      <alignment horizontal="right" vertical="center"/>
    </xf>
    <xf numFmtId="0" fontId="22" fillId="58" borderId="18" applyNumberFormat="0" applyProtection="0">
      <alignment horizontal="left" vertical="center" indent="1"/>
    </xf>
    <xf numFmtId="0" fontId="22" fillId="58" borderId="18" applyNumberFormat="0" applyProtection="0">
      <alignment horizontal="left" vertical="center" indent="1"/>
    </xf>
    <xf numFmtId="0" fontId="22" fillId="58" borderId="18" applyNumberFormat="0" applyProtection="0">
      <alignment horizontal="left" vertical="center" indent="1"/>
    </xf>
    <xf numFmtId="0" fontId="22" fillId="58" borderId="18" applyNumberFormat="0" applyProtection="0">
      <alignment horizontal="left" vertical="center" indent="1"/>
    </xf>
    <xf numFmtId="0" fontId="43" fillId="0" borderId="0"/>
    <xf numFmtId="0" fontId="44" fillId="0" borderId="0" applyNumberFormat="0" applyFill="0" applyBorder="0" applyAlignment="0" applyProtection="0"/>
    <xf numFmtId="0" fontId="44" fillId="0" borderId="0" applyNumberFormat="0" applyFill="0" applyBorder="0" applyAlignment="0" applyProtection="0"/>
    <xf numFmtId="0" fontId="45" fillId="0" borderId="19" applyNumberFormat="0" applyFill="0" applyAlignment="0" applyProtection="0"/>
    <xf numFmtId="0" fontId="20" fillId="0" borderId="9" applyNumberFormat="0" applyFill="0" applyAlignment="0" applyProtection="0"/>
    <xf numFmtId="0" fontId="45" fillId="0" borderId="1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3" fontId="48" fillId="0" borderId="0"/>
    <xf numFmtId="0" fontId="4" fillId="0" borderId="0"/>
    <xf numFmtId="0" fontId="22" fillId="0" borderId="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66" fontId="57" fillId="0" borderId="0">
      <alignment vertical="top"/>
      <protection locked="0"/>
    </xf>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61" fillId="0" borderId="0" applyNumberFormat="0" applyFill="0" applyBorder="0" applyAlignment="0" applyProtection="0"/>
  </cellStyleXfs>
  <cellXfs count="101">
    <xf numFmtId="0" fontId="0" fillId="0" borderId="0" xfId="0"/>
    <xf numFmtId="0" fontId="0" fillId="0" borderId="0" xfId="0" applyBorder="1"/>
    <xf numFmtId="0" fontId="0" fillId="0" borderId="0" xfId="0" applyFill="1" applyBorder="1"/>
    <xf numFmtId="9" fontId="0" fillId="0" borderId="0" xfId="1" applyFont="1"/>
    <xf numFmtId="0" fontId="0" fillId="0" borderId="0" xfId="0" applyFill="1"/>
    <xf numFmtId="0" fontId="0" fillId="35" borderId="0" xfId="0" applyFill="1"/>
    <xf numFmtId="10" fontId="0" fillId="0" borderId="0" xfId="1" applyNumberFormat="1" applyFont="1"/>
    <xf numFmtId="0" fontId="28" fillId="62" borderId="26" xfId="0" applyFont="1" applyFill="1" applyBorder="1"/>
    <xf numFmtId="0" fontId="28" fillId="0" borderId="26" xfId="0" applyFont="1" applyBorder="1"/>
    <xf numFmtId="0" fontId="28" fillId="62" borderId="25" xfId="0" applyFont="1" applyFill="1" applyBorder="1"/>
    <xf numFmtId="0" fontId="28" fillId="0" borderId="25" xfId="0" applyFont="1" applyBorder="1"/>
    <xf numFmtId="0" fontId="51" fillId="63" borderId="29" xfId="0" applyFont="1" applyFill="1" applyBorder="1"/>
    <xf numFmtId="0" fontId="28" fillId="62" borderId="28" xfId="0" applyFont="1" applyFill="1" applyBorder="1"/>
    <xf numFmtId="0" fontId="28" fillId="62" borderId="29" xfId="0" applyFont="1" applyFill="1" applyBorder="1"/>
    <xf numFmtId="0" fontId="28" fillId="0" borderId="28" xfId="0" applyFont="1" applyBorder="1"/>
    <xf numFmtId="0" fontId="28" fillId="0" borderId="29" xfId="0" applyFont="1" applyBorder="1"/>
    <xf numFmtId="0" fontId="28" fillId="0" borderId="30" xfId="0" applyFont="1" applyBorder="1"/>
    <xf numFmtId="0" fontId="28" fillId="62" borderId="30" xfId="0" applyFont="1" applyFill="1" applyBorder="1"/>
    <xf numFmtId="0" fontId="20" fillId="0" borderId="28" xfId="0" applyFont="1" applyFill="1" applyBorder="1"/>
    <xf numFmtId="0" fontId="20" fillId="0" borderId="29" xfId="0" applyFont="1" applyFill="1" applyBorder="1"/>
    <xf numFmtId="0" fontId="28" fillId="0" borderId="29" xfId="0" applyFont="1" applyFill="1" applyBorder="1"/>
    <xf numFmtId="0" fontId="0" fillId="61" borderId="0" xfId="0" applyFill="1" applyProtection="1">
      <protection locked="0"/>
    </xf>
    <xf numFmtId="0" fontId="0" fillId="61" borderId="0" xfId="0" applyFill="1"/>
    <xf numFmtId="0" fontId="0" fillId="65" borderId="0" xfId="0" applyFill="1"/>
    <xf numFmtId="0" fontId="47" fillId="0" borderId="20" xfId="0" applyFont="1" applyBorder="1" applyAlignment="1">
      <alignment horizontal="centerContinuous"/>
    </xf>
    <xf numFmtId="0" fontId="47" fillId="0" borderId="21" xfId="0" applyFont="1" applyBorder="1" applyAlignment="1">
      <alignment horizontal="centerContinuous"/>
    </xf>
    <xf numFmtId="0" fontId="0" fillId="0" borderId="21" xfId="0" applyBorder="1" applyAlignment="1">
      <alignment horizontal="centerContinuous"/>
    </xf>
    <xf numFmtId="0" fontId="17" fillId="64" borderId="23" xfId="40975" applyNumberFormat="1" applyFont="1" applyFill="1" applyBorder="1" applyAlignment="1">
      <alignment wrapText="1"/>
    </xf>
    <xf numFmtId="0" fontId="17" fillId="64" borderId="24" xfId="40975" applyNumberFormat="1" applyFont="1" applyFill="1" applyBorder="1" applyAlignment="1">
      <alignment wrapText="1"/>
    </xf>
    <xf numFmtId="0" fontId="17" fillId="64" borderId="24" xfId="40975" applyNumberFormat="1" applyFont="1" applyFill="1" applyBorder="1" applyAlignment="1"/>
    <xf numFmtId="0" fontId="17" fillId="64" borderId="24" xfId="40975" applyNumberFormat="1" applyFont="1" applyFill="1" applyBorder="1" applyAlignment="1">
      <alignment horizontal="left"/>
    </xf>
    <xf numFmtId="0" fontId="17" fillId="64" borderId="0" xfId="40975" applyNumberFormat="1" applyFont="1" applyFill="1" applyBorder="1" applyAlignment="1">
      <alignment horizontal="center" wrapText="1"/>
    </xf>
    <xf numFmtId="0" fontId="55" fillId="66" borderId="31" xfId="40975" applyNumberFormat="1" applyFont="1" applyFill="1" applyBorder="1" applyAlignment="1"/>
    <xf numFmtId="0" fontId="55" fillId="66" borderId="31" xfId="40975" applyNumberFormat="1" applyFont="1" applyFill="1" applyBorder="1" applyAlignment="1">
      <alignment horizontal="left"/>
    </xf>
    <xf numFmtId="0" fontId="17" fillId="66" borderId="31" xfId="40975" applyNumberFormat="1" applyFont="1" applyFill="1" applyBorder="1" applyAlignment="1"/>
    <xf numFmtId="10" fontId="0" fillId="66" borderId="31" xfId="0" applyNumberFormat="1" applyFont="1" applyFill="1" applyBorder="1" applyAlignment="1">
      <alignment wrapText="1"/>
    </xf>
    <xf numFmtId="0" fontId="0" fillId="0" borderId="0" xfId="0" applyAlignment="1">
      <alignment horizontal="left"/>
    </xf>
    <xf numFmtId="10" fontId="0" fillId="0" borderId="0" xfId="40976" applyNumberFormat="1" applyFont="1"/>
    <xf numFmtId="0" fontId="17" fillId="64" borderId="24" xfId="40975" applyNumberFormat="1" applyFont="1" applyFill="1" applyBorder="1" applyAlignment="1">
      <alignment horizontal="center" wrapText="1"/>
    </xf>
    <xf numFmtId="0" fontId="0" fillId="0" borderId="28" xfId="0" applyBorder="1"/>
    <xf numFmtId="0" fontId="0" fillId="0" borderId="29" xfId="0" applyBorder="1"/>
    <xf numFmtId="49" fontId="3" fillId="0" borderId="29" xfId="40975" applyNumberFormat="1" applyFont="1" applyFill="1" applyBorder="1" applyAlignment="1"/>
    <xf numFmtId="0" fontId="28" fillId="0" borderId="0" xfId="0" applyFont="1" applyFill="1" applyBorder="1"/>
    <xf numFmtId="0" fontId="0" fillId="0" borderId="0" xfId="0" quotePrefix="1"/>
    <xf numFmtId="0" fontId="47" fillId="35" borderId="0" xfId="0" applyFont="1" applyFill="1"/>
    <xf numFmtId="0" fontId="51" fillId="63" borderId="28" xfId="0" applyFont="1" applyFill="1" applyBorder="1"/>
    <xf numFmtId="0" fontId="51" fillId="63" borderId="30" xfId="0" applyFont="1" applyFill="1" applyBorder="1"/>
    <xf numFmtId="0" fontId="51" fillId="63" borderId="25" xfId="0" applyFont="1" applyFill="1" applyBorder="1"/>
    <xf numFmtId="0" fontId="51" fillId="63" borderId="26" xfId="0" applyFont="1" applyFill="1" applyBorder="1"/>
    <xf numFmtId="0" fontId="51" fillId="0" borderId="0" xfId="0" applyFont="1" applyFill="1" applyBorder="1"/>
    <xf numFmtId="0" fontId="28" fillId="0" borderId="27" xfId="0" applyFont="1" applyBorder="1"/>
    <xf numFmtId="0" fontId="20" fillId="0" borderId="0" xfId="0" applyFont="1" applyFill="1" applyBorder="1"/>
    <xf numFmtId="0" fontId="49" fillId="33" borderId="0" xfId="0" applyFont="1" applyFill="1" applyAlignment="1">
      <alignment horizontal="left"/>
    </xf>
    <xf numFmtId="0" fontId="0" fillId="33" borderId="0" xfId="0" applyFill="1"/>
    <xf numFmtId="0" fontId="50" fillId="33" borderId="0" xfId="0" applyFont="1" applyFill="1" applyAlignment="1">
      <alignment horizontal="left"/>
    </xf>
    <xf numFmtId="0" fontId="0" fillId="33" borderId="0" xfId="0" applyFill="1" applyAlignment="1">
      <alignment horizontal="left"/>
    </xf>
    <xf numFmtId="0" fontId="54" fillId="33" borderId="0" xfId="0" applyFont="1" applyFill="1" applyAlignment="1">
      <alignment horizontal="left" indent="2"/>
    </xf>
    <xf numFmtId="164" fontId="0" fillId="33" borderId="0" xfId="0" applyNumberFormat="1" applyFill="1"/>
    <xf numFmtId="0" fontId="2" fillId="0" borderId="0" xfId="40977"/>
    <xf numFmtId="49" fontId="2" fillId="0" borderId="0" xfId="40977" applyNumberFormat="1"/>
    <xf numFmtId="49" fontId="20" fillId="0" borderId="10" xfId="40977" applyNumberFormat="1" applyFont="1" applyBorder="1" applyAlignment="1">
      <alignment horizontal="left" wrapText="1"/>
    </xf>
    <xf numFmtId="0" fontId="2" fillId="0" borderId="10" xfId="40977" applyBorder="1"/>
    <xf numFmtId="165" fontId="0" fillId="0" borderId="0" xfId="0" applyNumberFormat="1"/>
    <xf numFmtId="0" fontId="0" fillId="0" borderId="0" xfId="0" applyFill="1" applyAlignment="1">
      <alignment horizontal="left"/>
    </xf>
    <xf numFmtId="10" fontId="0" fillId="0" borderId="0" xfId="1" applyNumberFormat="1" applyFont="1" applyFill="1"/>
    <xf numFmtId="10" fontId="22" fillId="0" borderId="0" xfId="1" applyNumberFormat="1" applyFont="1" applyFill="1"/>
    <xf numFmtId="10" fontId="0" fillId="0" borderId="0" xfId="32210" applyNumberFormat="1" applyFont="1"/>
    <xf numFmtId="10" fontId="0" fillId="0" borderId="0" xfId="38464" applyNumberFormat="1" applyFont="1"/>
    <xf numFmtId="10" fontId="0" fillId="0" borderId="0" xfId="40117" applyNumberFormat="1" applyFont="1"/>
    <xf numFmtId="10" fontId="0" fillId="0" borderId="0" xfId="40928" applyNumberFormat="1" applyFont="1"/>
    <xf numFmtId="10" fontId="0" fillId="0" borderId="0" xfId="40521" applyNumberFormat="1" applyFont="1"/>
    <xf numFmtId="10" fontId="0" fillId="67" borderId="0" xfId="1" applyNumberFormat="1" applyFont="1" applyFill="1"/>
    <xf numFmtId="10" fontId="0" fillId="0" borderId="0" xfId="40927" applyNumberFormat="1" applyFont="1"/>
    <xf numFmtId="10" fontId="0" fillId="0" borderId="0" xfId="40940" applyNumberFormat="1" applyFont="1"/>
    <xf numFmtId="10" fontId="0" fillId="0" borderId="0" xfId="28158" applyNumberFormat="1" applyFont="1"/>
    <xf numFmtId="10" fontId="0" fillId="0" borderId="0" xfId="35696" applyNumberFormat="1" applyFont="1"/>
    <xf numFmtId="10" fontId="0" fillId="0" borderId="0" xfId="40941" applyNumberFormat="1" applyFont="1"/>
    <xf numFmtId="0" fontId="28" fillId="62" borderId="29" xfId="0" quotePrefix="1" applyFont="1" applyFill="1" applyBorder="1"/>
    <xf numFmtId="0" fontId="0" fillId="0" borderId="21" xfId="0" applyBorder="1"/>
    <xf numFmtId="0" fontId="0" fillId="0" borderId="22" xfId="0" applyBorder="1"/>
    <xf numFmtId="0" fontId="52" fillId="0" borderId="0" xfId="0" applyFont="1" applyFill="1" applyBorder="1"/>
    <xf numFmtId="49" fontId="20" fillId="0" borderId="0" xfId="40975" applyNumberFormat="1" applyFont="1" applyFill="1" applyBorder="1" applyAlignment="1"/>
    <xf numFmtId="2" fontId="0" fillId="0" borderId="0" xfId="0" applyNumberFormat="1"/>
    <xf numFmtId="0" fontId="20" fillId="0" borderId="0" xfId="0" quotePrefix="1" applyFont="1" applyFill="1" applyBorder="1"/>
    <xf numFmtId="0" fontId="28" fillId="0" borderId="0" xfId="0" applyFont="1" applyBorder="1"/>
    <xf numFmtId="0" fontId="28" fillId="62" borderId="27" xfId="0" applyFont="1" applyFill="1" applyBorder="1"/>
    <xf numFmtId="49" fontId="2" fillId="0" borderId="0" xfId="40977" quotePrefix="1" applyNumberFormat="1" applyFill="1"/>
    <xf numFmtId="0" fontId="2" fillId="0" borderId="0" xfId="40977" applyFill="1"/>
    <xf numFmtId="49" fontId="2" fillId="0" borderId="0" xfId="40977" applyNumberFormat="1" applyFill="1"/>
    <xf numFmtId="0" fontId="20" fillId="35" borderId="0" xfId="0" applyFont="1" applyFill="1" applyBorder="1"/>
    <xf numFmtId="49" fontId="3" fillId="0" borderId="0" xfId="40975" applyNumberFormat="1" applyFont="1" applyFill="1" applyBorder="1" applyAlignment="1"/>
    <xf numFmtId="0" fontId="28" fillId="62" borderId="28" xfId="0" quotePrefix="1" applyFont="1" applyFill="1" applyBorder="1"/>
    <xf numFmtId="10" fontId="1" fillId="0" borderId="0" xfId="40982" applyNumberFormat="1" applyFont="1"/>
    <xf numFmtId="0" fontId="0" fillId="0" borderId="0" xfId="0" applyAlignment="1">
      <alignment vertical="top"/>
    </xf>
    <xf numFmtId="0" fontId="53" fillId="0" borderId="0" xfId="0" applyFont="1" applyAlignment="1">
      <alignment vertical="top"/>
    </xf>
    <xf numFmtId="0" fontId="0" fillId="0" borderId="0" xfId="0" applyAlignment="1">
      <alignment vertical="top" wrapText="1"/>
    </xf>
    <xf numFmtId="0" fontId="59" fillId="0" borderId="0" xfId="0" applyFont="1" applyAlignment="1">
      <alignment horizontal="left" vertical="top"/>
    </xf>
    <xf numFmtId="0" fontId="22" fillId="0" borderId="0" xfId="40985" applyFont="1" applyAlignment="1">
      <alignment horizontal="left" vertical="top"/>
    </xf>
    <xf numFmtId="0" fontId="49" fillId="0" borderId="0" xfId="0" applyFont="1" applyAlignment="1">
      <alignment horizontal="center" vertical="top" wrapText="1"/>
    </xf>
    <xf numFmtId="0" fontId="62" fillId="0" borderId="0" xfId="0" applyFont="1" applyAlignment="1">
      <alignment horizontal="center" vertical="top" wrapText="1"/>
    </xf>
    <xf numFmtId="0" fontId="61" fillId="0" borderId="0" xfId="40985" applyAlignment="1">
      <alignment vertical="top"/>
    </xf>
  </cellXfs>
  <cellStyles count="40986">
    <cellStyle name="20% - Accent1 2" xfId="4"/>
    <cellStyle name="20% - Accent1 2 2" xfId="5"/>
    <cellStyle name="20% - Accent1 3" xfId="6"/>
    <cellStyle name="20% - Accent1 3 2" xfId="7"/>
    <cellStyle name="20% - Accent1 4" xfId="8"/>
    <cellStyle name="20% - Accent1 5" xfId="9"/>
    <cellStyle name="20% - Accent1 6" xfId="10"/>
    <cellStyle name="20% - Accent1 7" xfId="11"/>
    <cellStyle name="20% - Accent2 2" xfId="12"/>
    <cellStyle name="20% - Accent2 2 2" xfId="13"/>
    <cellStyle name="20% - Accent2 3" xfId="14"/>
    <cellStyle name="20% - Accent2 3 2" xfId="15"/>
    <cellStyle name="20% - Accent2 4" xfId="16"/>
    <cellStyle name="20% - Accent2 5" xfId="17"/>
    <cellStyle name="20% - Accent2 6" xfId="18"/>
    <cellStyle name="20% - Accent2 7" xfId="19"/>
    <cellStyle name="20% - Accent3 2" xfId="20"/>
    <cellStyle name="20% - Accent3 2 2" xfId="21"/>
    <cellStyle name="20% - Accent3 3" xfId="22"/>
    <cellStyle name="20% - Accent3 3 2" xfId="23"/>
    <cellStyle name="20% - Accent3 4" xfId="24"/>
    <cellStyle name="20% - Accent3 5" xfId="25"/>
    <cellStyle name="20% - Accent3 6" xfId="26"/>
    <cellStyle name="20% - Accent3 7" xfId="27"/>
    <cellStyle name="20% - Accent4 2" xfId="28"/>
    <cellStyle name="20% - Accent4 2 2" xfId="29"/>
    <cellStyle name="20% - Accent4 3" xfId="30"/>
    <cellStyle name="20% - Accent4 3 2" xfId="31"/>
    <cellStyle name="20% - Accent4 4" xfId="32"/>
    <cellStyle name="20% - Accent4 5" xfId="33"/>
    <cellStyle name="20% - Accent4 6" xfId="34"/>
    <cellStyle name="20% - Accent4 7" xfId="35"/>
    <cellStyle name="20% - Accent5 2" xfId="36"/>
    <cellStyle name="20% - Accent5 2 2" xfId="37"/>
    <cellStyle name="20% - Accent5 3" xfId="38"/>
    <cellStyle name="20% - Accent5 3 2" xfId="39"/>
    <cellStyle name="20% - Accent5 4" xfId="40"/>
    <cellStyle name="20% - Accent5 5" xfId="41"/>
    <cellStyle name="20% - Accent5 6" xfId="42"/>
    <cellStyle name="20% - Accent5 7" xfId="43"/>
    <cellStyle name="20% - Accent6 2" xfId="44"/>
    <cellStyle name="20% - Accent6 2 2" xfId="45"/>
    <cellStyle name="20% - Accent6 3" xfId="46"/>
    <cellStyle name="20% - Accent6 3 2" xfId="47"/>
    <cellStyle name="20% - Accent6 4" xfId="48"/>
    <cellStyle name="20% - Accent6 5" xfId="49"/>
    <cellStyle name="20% - Accent6 6" xfId="50"/>
    <cellStyle name="20% - Accent6 7" xfId="51"/>
    <cellStyle name="40% - Accent1 2" xfId="52"/>
    <cellStyle name="40% - Accent1 2 2" xfId="53"/>
    <cellStyle name="40% - Accent1 3" xfId="54"/>
    <cellStyle name="40% - Accent1 3 2" xfId="55"/>
    <cellStyle name="40% - Accent1 4" xfId="56"/>
    <cellStyle name="40% - Accent1 5" xfId="57"/>
    <cellStyle name="40% - Accent1 6" xfId="58"/>
    <cellStyle name="40% - Accent1 7" xfId="59"/>
    <cellStyle name="40% - Accent2 2" xfId="60"/>
    <cellStyle name="40% - Accent2 2 2" xfId="61"/>
    <cellStyle name="40% - Accent2 3" xfId="62"/>
    <cellStyle name="40% - Accent2 3 2" xfId="63"/>
    <cellStyle name="40% - Accent2 4" xfId="64"/>
    <cellStyle name="40% - Accent2 5" xfId="65"/>
    <cellStyle name="40% - Accent2 6" xfId="66"/>
    <cellStyle name="40% - Accent2 7" xfId="67"/>
    <cellStyle name="40% - Accent3 2" xfId="68"/>
    <cellStyle name="40% - Accent3 2 2" xfId="69"/>
    <cellStyle name="40% - Accent3 3" xfId="70"/>
    <cellStyle name="40% - Accent3 3 2" xfId="71"/>
    <cellStyle name="40% - Accent3 4" xfId="72"/>
    <cellStyle name="40% - Accent3 5" xfId="73"/>
    <cellStyle name="40% - Accent3 6" xfId="74"/>
    <cellStyle name="40% - Accent3 7" xfId="75"/>
    <cellStyle name="40% - Accent4 2" xfId="76"/>
    <cellStyle name="40% - Accent4 2 2" xfId="77"/>
    <cellStyle name="40% - Accent4 3" xfId="78"/>
    <cellStyle name="40% - Accent4 3 2" xfId="79"/>
    <cellStyle name="40% - Accent4 4" xfId="80"/>
    <cellStyle name="40% - Accent4 5" xfId="81"/>
    <cellStyle name="40% - Accent4 6" xfId="82"/>
    <cellStyle name="40% - Accent4 7" xfId="83"/>
    <cellStyle name="40% - Accent5 2" xfId="84"/>
    <cellStyle name="40% - Accent5 2 2" xfId="85"/>
    <cellStyle name="40% - Accent5 3" xfId="86"/>
    <cellStyle name="40% - Accent5 3 2" xfId="87"/>
    <cellStyle name="40% - Accent5 4" xfId="88"/>
    <cellStyle name="40% - Accent5 5" xfId="89"/>
    <cellStyle name="40% - Accent5 6" xfId="90"/>
    <cellStyle name="40% - Accent5 7" xfId="91"/>
    <cellStyle name="40% - Accent6 2" xfId="92"/>
    <cellStyle name="40% - Accent6 2 2" xfId="93"/>
    <cellStyle name="40% - Accent6 3" xfId="94"/>
    <cellStyle name="40% - Accent6 3 2" xfId="95"/>
    <cellStyle name="40% - Accent6 4" xfId="96"/>
    <cellStyle name="40% - Accent6 5" xfId="97"/>
    <cellStyle name="40% - Accent6 6" xfId="98"/>
    <cellStyle name="40% - Accent6 7" xfId="99"/>
    <cellStyle name="60% - Accent1 2" xfId="100"/>
    <cellStyle name="60% - Accent1 2 2" xfId="101"/>
    <cellStyle name="60% - Accent1 3" xfId="102"/>
    <cellStyle name="60% - Accent1 3 2" xfId="103"/>
    <cellStyle name="60% - Accent1 4" xfId="104"/>
    <cellStyle name="60% - Accent1 5" xfId="105"/>
    <cellStyle name="60% - Accent1 6" xfId="106"/>
    <cellStyle name="60% - Accent1 7" xfId="107"/>
    <cellStyle name="60% - Accent2 2" xfId="108"/>
    <cellStyle name="60% - Accent2 2 2" xfId="109"/>
    <cellStyle name="60% - Accent2 3" xfId="110"/>
    <cellStyle name="60% - Accent2 3 2" xfId="111"/>
    <cellStyle name="60% - Accent2 4" xfId="112"/>
    <cellStyle name="60% - Accent2 5" xfId="113"/>
    <cellStyle name="60% - Accent2 6" xfId="114"/>
    <cellStyle name="60% - Accent2 7" xfId="115"/>
    <cellStyle name="60% - Accent3 2" xfId="116"/>
    <cellStyle name="60% - Accent3 2 2" xfId="117"/>
    <cellStyle name="60% - Accent3 3" xfId="118"/>
    <cellStyle name="60% - Accent3 3 2" xfId="119"/>
    <cellStyle name="60% - Accent3 4" xfId="120"/>
    <cellStyle name="60% - Accent3 5" xfId="121"/>
    <cellStyle name="60% - Accent3 6" xfId="122"/>
    <cellStyle name="60% - Accent3 7" xfId="123"/>
    <cellStyle name="60% - Accent4 2" xfId="124"/>
    <cellStyle name="60% - Accent4 2 2" xfId="125"/>
    <cellStyle name="60% - Accent4 3" xfId="126"/>
    <cellStyle name="60% - Accent4 3 2" xfId="127"/>
    <cellStyle name="60% - Accent4 4" xfId="128"/>
    <cellStyle name="60% - Accent4 5" xfId="129"/>
    <cellStyle name="60% - Accent4 6" xfId="130"/>
    <cellStyle name="60% - Accent4 7" xfId="131"/>
    <cellStyle name="60% - Accent5 2" xfId="132"/>
    <cellStyle name="60% - Accent5 2 2" xfId="133"/>
    <cellStyle name="60% - Accent5 3" xfId="134"/>
    <cellStyle name="60% - Accent5 3 2" xfId="135"/>
    <cellStyle name="60% - Accent5 4" xfId="136"/>
    <cellStyle name="60% - Accent5 5" xfId="137"/>
    <cellStyle name="60% - Accent5 6" xfId="138"/>
    <cellStyle name="60% - Accent5 7" xfId="139"/>
    <cellStyle name="60% - Accent6 2" xfId="140"/>
    <cellStyle name="60% - Accent6 2 2" xfId="141"/>
    <cellStyle name="60% - Accent6 3" xfId="142"/>
    <cellStyle name="60% - Accent6 3 2" xfId="143"/>
    <cellStyle name="60% - Accent6 4" xfId="144"/>
    <cellStyle name="60% - Accent6 5" xfId="145"/>
    <cellStyle name="60% - Accent6 6" xfId="146"/>
    <cellStyle name="60% - Accent6 7" xfId="147"/>
    <cellStyle name="Accent1 2" xfId="148"/>
    <cellStyle name="Accent1 2 2" xfId="149"/>
    <cellStyle name="Accent1 3" xfId="150"/>
    <cellStyle name="Accent1 3 2" xfId="151"/>
    <cellStyle name="Accent1 4" xfId="152"/>
    <cellStyle name="Accent1 5" xfId="153"/>
    <cellStyle name="Accent1 6" xfId="154"/>
    <cellStyle name="Accent1 7" xfId="155"/>
    <cellStyle name="Accent2 2" xfId="156"/>
    <cellStyle name="Accent2 2 2" xfId="157"/>
    <cellStyle name="Accent2 3" xfId="158"/>
    <cellStyle name="Accent2 3 2" xfId="159"/>
    <cellStyle name="Accent2 4" xfId="160"/>
    <cellStyle name="Accent2 5" xfId="161"/>
    <cellStyle name="Accent2 6" xfId="162"/>
    <cellStyle name="Accent2 7" xfId="163"/>
    <cellStyle name="Accent3 2" xfId="164"/>
    <cellStyle name="Accent3 2 2" xfId="165"/>
    <cellStyle name="Accent3 3" xfId="166"/>
    <cellStyle name="Accent3 3 2" xfId="167"/>
    <cellStyle name="Accent3 4" xfId="168"/>
    <cellStyle name="Accent3 5" xfId="169"/>
    <cellStyle name="Accent3 6" xfId="170"/>
    <cellStyle name="Accent3 7" xfId="171"/>
    <cellStyle name="Accent4 2" xfId="172"/>
    <cellStyle name="Accent4 2 2" xfId="173"/>
    <cellStyle name="Accent4 3" xfId="174"/>
    <cellStyle name="Accent4 3 2" xfId="175"/>
    <cellStyle name="Accent4 4" xfId="176"/>
    <cellStyle name="Accent4 5" xfId="177"/>
    <cellStyle name="Accent4 6" xfId="178"/>
    <cellStyle name="Accent4 7" xfId="179"/>
    <cellStyle name="Accent5 2" xfId="180"/>
    <cellStyle name="Accent5 2 2" xfId="181"/>
    <cellStyle name="Accent5 3" xfId="182"/>
    <cellStyle name="Accent5 3 2" xfId="183"/>
    <cellStyle name="Accent5 4" xfId="184"/>
    <cellStyle name="Accent5 5" xfId="185"/>
    <cellStyle name="Accent5 6" xfId="186"/>
    <cellStyle name="Accent5 7" xfId="187"/>
    <cellStyle name="Accent6 2" xfId="188"/>
    <cellStyle name="Accent6 2 2" xfId="189"/>
    <cellStyle name="Accent6 3" xfId="190"/>
    <cellStyle name="Accent6 3 2" xfId="191"/>
    <cellStyle name="Accent6 4" xfId="192"/>
    <cellStyle name="Accent6 5" xfId="193"/>
    <cellStyle name="Accent6 6" xfId="194"/>
    <cellStyle name="Accent6 7" xfId="195"/>
    <cellStyle name="Bad 2" xfId="196"/>
    <cellStyle name="Bad 2 2" xfId="197"/>
    <cellStyle name="Bad 3" xfId="198"/>
    <cellStyle name="Bad 3 2" xfId="199"/>
    <cellStyle name="Bad 4" xfId="200"/>
    <cellStyle name="Bad 5" xfId="201"/>
    <cellStyle name="Bad 6" xfId="202"/>
    <cellStyle name="Bad 7" xfId="203"/>
    <cellStyle name="Calculation 2" xfId="204"/>
    <cellStyle name="Calculation 2 2" xfId="205"/>
    <cellStyle name="Calculation 3" xfId="206"/>
    <cellStyle name="Calculation 3 2" xfId="207"/>
    <cellStyle name="Calculation 4" xfId="208"/>
    <cellStyle name="Calculation 5" xfId="209"/>
    <cellStyle name="Calculation 6" xfId="210"/>
    <cellStyle name="Calculation 7" xfId="211"/>
    <cellStyle name="Check Cell 2" xfId="212"/>
    <cellStyle name="Check Cell 2 2" xfId="213"/>
    <cellStyle name="Check Cell 3" xfId="214"/>
    <cellStyle name="Check Cell 3 2" xfId="215"/>
    <cellStyle name="Check Cell 4" xfId="216"/>
    <cellStyle name="Check Cell 5" xfId="217"/>
    <cellStyle name="Check Cell 6" xfId="218"/>
    <cellStyle name="Check Cell 7" xfId="219"/>
    <cellStyle name="Comma 10" xfId="220"/>
    <cellStyle name="Comma 10 2" xfId="221"/>
    <cellStyle name="Comma 11" xfId="222"/>
    <cellStyle name="Comma 11 2" xfId="223"/>
    <cellStyle name="Comma 12" xfId="224"/>
    <cellStyle name="Comma 13" xfId="225"/>
    <cellStyle name="Comma 14" xfId="226"/>
    <cellStyle name="Comma 15" xfId="227"/>
    <cellStyle name="Comma 16" xfId="228"/>
    <cellStyle name="Comma 17" xfId="40978"/>
    <cellStyle name="Comma 2" xfId="229"/>
    <cellStyle name="Comma 2 10" xfId="230"/>
    <cellStyle name="Comma 2 10 2" xfId="231"/>
    <cellStyle name="Comma 2 10 3" xfId="232"/>
    <cellStyle name="Comma 2 10 4" xfId="233"/>
    <cellStyle name="Comma 2 10 5" xfId="234"/>
    <cellStyle name="Comma 2 10 6" xfId="235"/>
    <cellStyle name="Comma 2 10 7" xfId="236"/>
    <cellStyle name="Comma 2 10 8" xfId="237"/>
    <cellStyle name="Comma 2 10 9" xfId="238"/>
    <cellStyle name="Comma 2 11" xfId="239"/>
    <cellStyle name="Comma 2 12" xfId="240"/>
    <cellStyle name="Comma 2 13" xfId="241"/>
    <cellStyle name="Comma 2 14" xfId="242"/>
    <cellStyle name="Comma 2 15" xfId="243"/>
    <cellStyle name="Comma 2 16" xfId="244"/>
    <cellStyle name="Comma 2 17" xfId="245"/>
    <cellStyle name="Comma 2 18" xfId="246"/>
    <cellStyle name="Comma 2 19" xfId="247"/>
    <cellStyle name="Comma 2 2" xfId="248"/>
    <cellStyle name="Comma 2 2 10" xfId="249"/>
    <cellStyle name="Comma 2 2 11" xfId="250"/>
    <cellStyle name="Comma 2 2 12" xfId="251"/>
    <cellStyle name="Comma 2 2 13" xfId="252"/>
    <cellStyle name="Comma 2 2 14" xfId="253"/>
    <cellStyle name="Comma 2 2 15" xfId="254"/>
    <cellStyle name="Comma 2 2 16" xfId="255"/>
    <cellStyle name="Comma 2 2 17" xfId="256"/>
    <cellStyle name="Comma 2 2 18" xfId="257"/>
    <cellStyle name="Comma 2 2 19" xfId="258"/>
    <cellStyle name="Comma 2 2 2" xfId="259"/>
    <cellStyle name="Comma 2 2 2 10" xfId="260"/>
    <cellStyle name="Comma 2 2 2 10 2" xfId="261"/>
    <cellStyle name="Comma 2 2 2 10 2 2" xfId="262"/>
    <cellStyle name="Comma 2 2 2 10 3" xfId="263"/>
    <cellStyle name="Comma 2 2 2 11" xfId="264"/>
    <cellStyle name="Comma 2 2 2 11 2" xfId="265"/>
    <cellStyle name="Comma 2 2 2 11 2 2" xfId="266"/>
    <cellStyle name="Comma 2 2 2 11 3" xfId="267"/>
    <cellStyle name="Comma 2 2 2 12" xfId="268"/>
    <cellStyle name="Comma 2 2 2 12 2" xfId="269"/>
    <cellStyle name="Comma 2 2 2 12 2 2" xfId="270"/>
    <cellStyle name="Comma 2 2 2 12 3" xfId="271"/>
    <cellStyle name="Comma 2 2 2 13" xfId="272"/>
    <cellStyle name="Comma 2 2 2 13 2" xfId="273"/>
    <cellStyle name="Comma 2 2 2 13 2 2" xfId="274"/>
    <cellStyle name="Comma 2 2 2 13 3" xfId="275"/>
    <cellStyle name="Comma 2 2 2 14" xfId="276"/>
    <cellStyle name="Comma 2 2 2 14 2" xfId="277"/>
    <cellStyle name="Comma 2 2 2 14 2 2" xfId="278"/>
    <cellStyle name="Comma 2 2 2 14 3" xfId="279"/>
    <cellStyle name="Comma 2 2 2 15" xfId="280"/>
    <cellStyle name="Comma 2 2 2 15 2" xfId="281"/>
    <cellStyle name="Comma 2 2 2 15 2 2" xfId="282"/>
    <cellStyle name="Comma 2 2 2 15 3" xfId="283"/>
    <cellStyle name="Comma 2 2 2 16" xfId="284"/>
    <cellStyle name="Comma 2 2 2 16 2" xfId="285"/>
    <cellStyle name="Comma 2 2 2 16 2 2" xfId="286"/>
    <cellStyle name="Comma 2 2 2 16 3" xfId="287"/>
    <cellStyle name="Comma 2 2 2 17" xfId="288"/>
    <cellStyle name="Comma 2 2 2 17 2" xfId="289"/>
    <cellStyle name="Comma 2 2 2 17 2 2" xfId="290"/>
    <cellStyle name="Comma 2 2 2 17 3" xfId="291"/>
    <cellStyle name="Comma 2 2 2 18" xfId="292"/>
    <cellStyle name="Comma 2 2 2 18 2" xfId="293"/>
    <cellStyle name="Comma 2 2 2 18 2 2" xfId="294"/>
    <cellStyle name="Comma 2 2 2 18 3" xfId="295"/>
    <cellStyle name="Comma 2 2 2 19" xfId="296"/>
    <cellStyle name="Comma 2 2 2 19 2" xfId="297"/>
    <cellStyle name="Comma 2 2 2 19 2 2" xfId="298"/>
    <cellStyle name="Comma 2 2 2 19 3" xfId="299"/>
    <cellStyle name="Comma 2 2 2 2" xfId="300"/>
    <cellStyle name="Comma 2 2 2 2 10" xfId="301"/>
    <cellStyle name="Comma 2 2 2 2 10 2" xfId="302"/>
    <cellStyle name="Comma 2 2 2 2 10 2 2" xfId="303"/>
    <cellStyle name="Comma 2 2 2 2 10 3" xfId="304"/>
    <cellStyle name="Comma 2 2 2 2 11" xfId="305"/>
    <cellStyle name="Comma 2 2 2 2 11 2" xfId="306"/>
    <cellStyle name="Comma 2 2 2 2 11 2 2" xfId="307"/>
    <cellStyle name="Comma 2 2 2 2 11 3" xfId="308"/>
    <cellStyle name="Comma 2 2 2 2 12" xfId="309"/>
    <cellStyle name="Comma 2 2 2 2 12 2" xfId="310"/>
    <cellStyle name="Comma 2 2 2 2 12 2 2" xfId="311"/>
    <cellStyle name="Comma 2 2 2 2 12 3" xfId="312"/>
    <cellStyle name="Comma 2 2 2 2 13" xfId="313"/>
    <cellStyle name="Comma 2 2 2 2 13 2" xfId="314"/>
    <cellStyle name="Comma 2 2 2 2 13 2 2" xfId="315"/>
    <cellStyle name="Comma 2 2 2 2 13 3" xfId="316"/>
    <cellStyle name="Comma 2 2 2 2 14" xfId="317"/>
    <cellStyle name="Comma 2 2 2 2 14 2" xfId="318"/>
    <cellStyle name="Comma 2 2 2 2 14 2 2" xfId="319"/>
    <cellStyle name="Comma 2 2 2 2 14 3" xfId="320"/>
    <cellStyle name="Comma 2 2 2 2 15" xfId="321"/>
    <cellStyle name="Comma 2 2 2 2 15 2" xfId="322"/>
    <cellStyle name="Comma 2 2 2 2 15 2 2" xfId="323"/>
    <cellStyle name="Comma 2 2 2 2 15 3" xfId="324"/>
    <cellStyle name="Comma 2 2 2 2 16" xfId="325"/>
    <cellStyle name="Comma 2 2 2 2 16 2" xfId="326"/>
    <cellStyle name="Comma 2 2 2 2 17" xfId="327"/>
    <cellStyle name="Comma 2 2 2 2 18" xfId="328"/>
    <cellStyle name="Comma 2 2 2 2 19" xfId="329"/>
    <cellStyle name="Comma 2 2 2 2 2" xfId="330"/>
    <cellStyle name="Comma 2 2 2 2 2 10" xfId="331"/>
    <cellStyle name="Comma 2 2 2 2 2 2" xfId="332"/>
    <cellStyle name="Comma 2 2 2 2 2 2 2" xfId="333"/>
    <cellStyle name="Comma 2 2 2 2 2 3" xfId="334"/>
    <cellStyle name="Comma 2 2 2 2 2 4" xfId="335"/>
    <cellStyle name="Comma 2 2 2 2 2 5" xfId="336"/>
    <cellStyle name="Comma 2 2 2 2 2 6" xfId="337"/>
    <cellStyle name="Comma 2 2 2 2 2 7" xfId="338"/>
    <cellStyle name="Comma 2 2 2 2 2 8" xfId="339"/>
    <cellStyle name="Comma 2 2 2 2 2 9" xfId="340"/>
    <cellStyle name="Comma 2 2 2 2 20" xfId="341"/>
    <cellStyle name="Comma 2 2 2 2 21" xfId="342"/>
    <cellStyle name="Comma 2 2 2 2 22" xfId="343"/>
    <cellStyle name="Comma 2 2 2 2 23" xfId="344"/>
    <cellStyle name="Comma 2 2 2 2 24" xfId="345"/>
    <cellStyle name="Comma 2 2 2 2 3" xfId="346"/>
    <cellStyle name="Comma 2 2 2 2 3 10" xfId="347"/>
    <cellStyle name="Comma 2 2 2 2 3 2" xfId="348"/>
    <cellStyle name="Comma 2 2 2 2 3 2 2" xfId="349"/>
    <cellStyle name="Comma 2 2 2 2 3 3" xfId="350"/>
    <cellStyle name="Comma 2 2 2 2 3 4" xfId="351"/>
    <cellStyle name="Comma 2 2 2 2 3 5" xfId="352"/>
    <cellStyle name="Comma 2 2 2 2 3 6" xfId="353"/>
    <cellStyle name="Comma 2 2 2 2 3 7" xfId="354"/>
    <cellStyle name="Comma 2 2 2 2 3 8" xfId="355"/>
    <cellStyle name="Comma 2 2 2 2 3 9" xfId="356"/>
    <cellStyle name="Comma 2 2 2 2 4" xfId="357"/>
    <cellStyle name="Comma 2 2 2 2 4 2" xfId="358"/>
    <cellStyle name="Comma 2 2 2 2 4 2 2" xfId="359"/>
    <cellStyle name="Comma 2 2 2 2 4 3" xfId="360"/>
    <cellStyle name="Comma 2 2 2 2 5" xfId="361"/>
    <cellStyle name="Comma 2 2 2 2 5 2" xfId="362"/>
    <cellStyle name="Comma 2 2 2 2 5 2 2" xfId="363"/>
    <cellStyle name="Comma 2 2 2 2 5 3" xfId="364"/>
    <cellStyle name="Comma 2 2 2 2 6" xfId="365"/>
    <cellStyle name="Comma 2 2 2 2 6 2" xfId="366"/>
    <cellStyle name="Comma 2 2 2 2 6 2 2" xfId="367"/>
    <cellStyle name="Comma 2 2 2 2 6 3" xfId="368"/>
    <cellStyle name="Comma 2 2 2 2 7" xfId="369"/>
    <cellStyle name="Comma 2 2 2 2 7 2" xfId="370"/>
    <cellStyle name="Comma 2 2 2 2 7 2 2" xfId="371"/>
    <cellStyle name="Comma 2 2 2 2 7 3" xfId="372"/>
    <cellStyle name="Comma 2 2 2 2 8" xfId="373"/>
    <cellStyle name="Comma 2 2 2 2 8 2" xfId="374"/>
    <cellStyle name="Comma 2 2 2 2 8 2 2" xfId="375"/>
    <cellStyle name="Comma 2 2 2 2 8 3" xfId="376"/>
    <cellStyle name="Comma 2 2 2 2 9" xfId="377"/>
    <cellStyle name="Comma 2 2 2 2 9 2" xfId="378"/>
    <cellStyle name="Comma 2 2 2 2 9 2 2" xfId="379"/>
    <cellStyle name="Comma 2 2 2 2 9 3" xfId="380"/>
    <cellStyle name="Comma 2 2 2 20" xfId="381"/>
    <cellStyle name="Comma 2 2 2 20 2" xfId="382"/>
    <cellStyle name="Comma 2 2 2 21" xfId="383"/>
    <cellStyle name="Comma 2 2 2 22" xfId="384"/>
    <cellStyle name="Comma 2 2 2 23" xfId="385"/>
    <cellStyle name="Comma 2 2 2 24" xfId="386"/>
    <cellStyle name="Comma 2 2 2 25" xfId="387"/>
    <cellStyle name="Comma 2 2 2 26" xfId="388"/>
    <cellStyle name="Comma 2 2 2 27" xfId="389"/>
    <cellStyle name="Comma 2 2 2 28" xfId="390"/>
    <cellStyle name="Comma 2 2 2 3" xfId="391"/>
    <cellStyle name="Comma 2 2 2 3 10" xfId="392"/>
    <cellStyle name="Comma 2 2 2 3 10 2" xfId="393"/>
    <cellStyle name="Comma 2 2 2 3 10 2 2" xfId="394"/>
    <cellStyle name="Comma 2 2 2 3 10 3" xfId="395"/>
    <cellStyle name="Comma 2 2 2 3 11" xfId="396"/>
    <cellStyle name="Comma 2 2 2 3 11 2" xfId="397"/>
    <cellStyle name="Comma 2 2 2 3 11 2 2" xfId="398"/>
    <cellStyle name="Comma 2 2 2 3 11 3" xfId="399"/>
    <cellStyle name="Comma 2 2 2 3 12" xfId="400"/>
    <cellStyle name="Comma 2 2 2 3 12 2" xfId="401"/>
    <cellStyle name="Comma 2 2 2 3 12 2 2" xfId="402"/>
    <cellStyle name="Comma 2 2 2 3 12 3" xfId="403"/>
    <cellStyle name="Comma 2 2 2 3 13" xfId="404"/>
    <cellStyle name="Comma 2 2 2 3 13 2" xfId="405"/>
    <cellStyle name="Comma 2 2 2 3 13 2 2" xfId="406"/>
    <cellStyle name="Comma 2 2 2 3 13 3" xfId="407"/>
    <cellStyle name="Comma 2 2 2 3 14" xfId="408"/>
    <cellStyle name="Comma 2 2 2 3 14 2" xfId="409"/>
    <cellStyle name="Comma 2 2 2 3 14 2 2" xfId="410"/>
    <cellStyle name="Comma 2 2 2 3 14 3" xfId="411"/>
    <cellStyle name="Comma 2 2 2 3 15" xfId="412"/>
    <cellStyle name="Comma 2 2 2 3 15 2" xfId="413"/>
    <cellStyle name="Comma 2 2 2 3 15 2 2" xfId="414"/>
    <cellStyle name="Comma 2 2 2 3 15 3" xfId="415"/>
    <cellStyle name="Comma 2 2 2 3 16" xfId="416"/>
    <cellStyle name="Comma 2 2 2 3 16 2" xfId="417"/>
    <cellStyle name="Comma 2 2 2 3 17" xfId="418"/>
    <cellStyle name="Comma 2 2 2 3 18" xfId="419"/>
    <cellStyle name="Comma 2 2 2 3 19" xfId="420"/>
    <cellStyle name="Comma 2 2 2 3 2" xfId="421"/>
    <cellStyle name="Comma 2 2 2 3 2 10" xfId="422"/>
    <cellStyle name="Comma 2 2 2 3 2 2" xfId="423"/>
    <cellStyle name="Comma 2 2 2 3 2 2 2" xfId="424"/>
    <cellStyle name="Comma 2 2 2 3 2 3" xfId="425"/>
    <cellStyle name="Comma 2 2 2 3 2 4" xfId="426"/>
    <cellStyle name="Comma 2 2 2 3 2 5" xfId="427"/>
    <cellStyle name="Comma 2 2 2 3 2 6" xfId="428"/>
    <cellStyle name="Comma 2 2 2 3 2 7" xfId="429"/>
    <cellStyle name="Comma 2 2 2 3 2 8" xfId="430"/>
    <cellStyle name="Comma 2 2 2 3 2 9" xfId="431"/>
    <cellStyle name="Comma 2 2 2 3 20" xfId="432"/>
    <cellStyle name="Comma 2 2 2 3 21" xfId="433"/>
    <cellStyle name="Comma 2 2 2 3 22" xfId="434"/>
    <cellStyle name="Comma 2 2 2 3 23" xfId="435"/>
    <cellStyle name="Comma 2 2 2 3 24" xfId="436"/>
    <cellStyle name="Comma 2 2 2 3 3" xfId="437"/>
    <cellStyle name="Comma 2 2 2 3 3 10" xfId="438"/>
    <cellStyle name="Comma 2 2 2 3 3 2" xfId="439"/>
    <cellStyle name="Comma 2 2 2 3 3 2 2" xfId="440"/>
    <cellStyle name="Comma 2 2 2 3 3 3" xfId="441"/>
    <cellStyle name="Comma 2 2 2 3 3 4" xfId="442"/>
    <cellStyle name="Comma 2 2 2 3 3 5" xfId="443"/>
    <cellStyle name="Comma 2 2 2 3 3 6" xfId="444"/>
    <cellStyle name="Comma 2 2 2 3 3 7" xfId="445"/>
    <cellStyle name="Comma 2 2 2 3 3 8" xfId="446"/>
    <cellStyle name="Comma 2 2 2 3 3 9" xfId="447"/>
    <cellStyle name="Comma 2 2 2 3 4" xfId="448"/>
    <cellStyle name="Comma 2 2 2 3 4 2" xfId="449"/>
    <cellStyle name="Comma 2 2 2 3 4 2 2" xfId="450"/>
    <cellStyle name="Comma 2 2 2 3 4 3" xfId="451"/>
    <cellStyle name="Comma 2 2 2 3 5" xfId="452"/>
    <cellStyle name="Comma 2 2 2 3 5 2" xfId="453"/>
    <cellStyle name="Comma 2 2 2 3 5 2 2" xfId="454"/>
    <cellStyle name="Comma 2 2 2 3 5 3" xfId="455"/>
    <cellStyle name="Comma 2 2 2 3 6" xfId="456"/>
    <cellStyle name="Comma 2 2 2 3 6 2" xfId="457"/>
    <cellStyle name="Comma 2 2 2 3 6 2 2" xfId="458"/>
    <cellStyle name="Comma 2 2 2 3 6 3" xfId="459"/>
    <cellStyle name="Comma 2 2 2 3 7" xfId="460"/>
    <cellStyle name="Comma 2 2 2 3 7 2" xfId="461"/>
    <cellStyle name="Comma 2 2 2 3 7 2 2" xfId="462"/>
    <cellStyle name="Comma 2 2 2 3 7 3" xfId="463"/>
    <cellStyle name="Comma 2 2 2 3 8" xfId="464"/>
    <cellStyle name="Comma 2 2 2 3 8 2" xfId="465"/>
    <cellStyle name="Comma 2 2 2 3 8 2 2" xfId="466"/>
    <cellStyle name="Comma 2 2 2 3 8 3" xfId="467"/>
    <cellStyle name="Comma 2 2 2 3 9" xfId="468"/>
    <cellStyle name="Comma 2 2 2 3 9 2" xfId="469"/>
    <cellStyle name="Comma 2 2 2 3 9 2 2" xfId="470"/>
    <cellStyle name="Comma 2 2 2 3 9 3" xfId="471"/>
    <cellStyle name="Comma 2 2 2 4" xfId="472"/>
    <cellStyle name="Comma 2 2 2 4 10" xfId="473"/>
    <cellStyle name="Comma 2 2 2 4 10 2" xfId="474"/>
    <cellStyle name="Comma 2 2 2 4 10 2 2" xfId="475"/>
    <cellStyle name="Comma 2 2 2 4 10 3" xfId="476"/>
    <cellStyle name="Comma 2 2 2 4 11" xfId="477"/>
    <cellStyle name="Comma 2 2 2 4 11 2" xfId="478"/>
    <cellStyle name="Comma 2 2 2 4 11 2 2" xfId="479"/>
    <cellStyle name="Comma 2 2 2 4 11 3" xfId="480"/>
    <cellStyle name="Comma 2 2 2 4 12" xfId="481"/>
    <cellStyle name="Comma 2 2 2 4 12 2" xfId="482"/>
    <cellStyle name="Comma 2 2 2 4 12 2 2" xfId="483"/>
    <cellStyle name="Comma 2 2 2 4 12 3" xfId="484"/>
    <cellStyle name="Comma 2 2 2 4 13" xfId="485"/>
    <cellStyle name="Comma 2 2 2 4 13 2" xfId="486"/>
    <cellStyle name="Comma 2 2 2 4 13 2 2" xfId="487"/>
    <cellStyle name="Comma 2 2 2 4 13 3" xfId="488"/>
    <cellStyle name="Comma 2 2 2 4 14" xfId="489"/>
    <cellStyle name="Comma 2 2 2 4 14 2" xfId="490"/>
    <cellStyle name="Comma 2 2 2 4 14 2 2" xfId="491"/>
    <cellStyle name="Comma 2 2 2 4 14 3" xfId="492"/>
    <cellStyle name="Comma 2 2 2 4 15" xfId="493"/>
    <cellStyle name="Comma 2 2 2 4 15 2" xfId="494"/>
    <cellStyle name="Comma 2 2 2 4 15 2 2" xfId="495"/>
    <cellStyle name="Comma 2 2 2 4 15 3" xfId="496"/>
    <cellStyle name="Comma 2 2 2 4 16" xfId="497"/>
    <cellStyle name="Comma 2 2 2 4 16 2" xfId="498"/>
    <cellStyle name="Comma 2 2 2 4 17" xfId="499"/>
    <cellStyle name="Comma 2 2 2 4 18" xfId="500"/>
    <cellStyle name="Comma 2 2 2 4 19" xfId="501"/>
    <cellStyle name="Comma 2 2 2 4 2" xfId="502"/>
    <cellStyle name="Comma 2 2 2 4 2 10" xfId="503"/>
    <cellStyle name="Comma 2 2 2 4 2 2" xfId="504"/>
    <cellStyle name="Comma 2 2 2 4 2 2 2" xfId="505"/>
    <cellStyle name="Comma 2 2 2 4 2 3" xfId="506"/>
    <cellStyle name="Comma 2 2 2 4 2 4" xfId="507"/>
    <cellStyle name="Comma 2 2 2 4 2 5" xfId="508"/>
    <cellStyle name="Comma 2 2 2 4 2 6" xfId="509"/>
    <cellStyle name="Comma 2 2 2 4 2 7" xfId="510"/>
    <cellStyle name="Comma 2 2 2 4 2 8" xfId="511"/>
    <cellStyle name="Comma 2 2 2 4 2 9" xfId="512"/>
    <cellStyle name="Comma 2 2 2 4 20" xfId="513"/>
    <cellStyle name="Comma 2 2 2 4 21" xfId="514"/>
    <cellStyle name="Comma 2 2 2 4 22" xfId="515"/>
    <cellStyle name="Comma 2 2 2 4 23" xfId="516"/>
    <cellStyle name="Comma 2 2 2 4 24" xfId="517"/>
    <cellStyle name="Comma 2 2 2 4 3" xfId="518"/>
    <cellStyle name="Comma 2 2 2 4 3 10" xfId="519"/>
    <cellStyle name="Comma 2 2 2 4 3 2" xfId="520"/>
    <cellStyle name="Comma 2 2 2 4 3 2 2" xfId="521"/>
    <cellStyle name="Comma 2 2 2 4 3 3" xfId="522"/>
    <cellStyle name="Comma 2 2 2 4 3 4" xfId="523"/>
    <cellStyle name="Comma 2 2 2 4 3 5" xfId="524"/>
    <cellStyle name="Comma 2 2 2 4 3 6" xfId="525"/>
    <cellStyle name="Comma 2 2 2 4 3 7" xfId="526"/>
    <cellStyle name="Comma 2 2 2 4 3 8" xfId="527"/>
    <cellStyle name="Comma 2 2 2 4 3 9" xfId="528"/>
    <cellStyle name="Comma 2 2 2 4 4" xfId="529"/>
    <cellStyle name="Comma 2 2 2 4 4 2" xfId="530"/>
    <cellStyle name="Comma 2 2 2 4 4 2 2" xfId="531"/>
    <cellStyle name="Comma 2 2 2 4 4 3" xfId="532"/>
    <cellStyle name="Comma 2 2 2 4 5" xfId="533"/>
    <cellStyle name="Comma 2 2 2 4 5 2" xfId="534"/>
    <cellStyle name="Comma 2 2 2 4 5 2 2" xfId="535"/>
    <cellStyle name="Comma 2 2 2 4 5 3" xfId="536"/>
    <cellStyle name="Comma 2 2 2 4 6" xfId="537"/>
    <cellStyle name="Comma 2 2 2 4 6 2" xfId="538"/>
    <cellStyle name="Comma 2 2 2 4 6 2 2" xfId="539"/>
    <cellStyle name="Comma 2 2 2 4 6 3" xfId="540"/>
    <cellStyle name="Comma 2 2 2 4 7" xfId="541"/>
    <cellStyle name="Comma 2 2 2 4 7 2" xfId="542"/>
    <cellStyle name="Comma 2 2 2 4 7 2 2" xfId="543"/>
    <cellStyle name="Comma 2 2 2 4 7 3" xfId="544"/>
    <cellStyle name="Comma 2 2 2 4 8" xfId="545"/>
    <cellStyle name="Comma 2 2 2 4 8 2" xfId="546"/>
    <cellStyle name="Comma 2 2 2 4 8 2 2" xfId="547"/>
    <cellStyle name="Comma 2 2 2 4 8 3" xfId="548"/>
    <cellStyle name="Comma 2 2 2 4 9" xfId="549"/>
    <cellStyle name="Comma 2 2 2 4 9 2" xfId="550"/>
    <cellStyle name="Comma 2 2 2 4 9 2 2" xfId="551"/>
    <cellStyle name="Comma 2 2 2 4 9 3" xfId="552"/>
    <cellStyle name="Comma 2 2 2 5" xfId="553"/>
    <cellStyle name="Comma 2 2 2 5 10" xfId="554"/>
    <cellStyle name="Comma 2 2 2 5 10 2" xfId="555"/>
    <cellStyle name="Comma 2 2 2 5 10 2 2" xfId="556"/>
    <cellStyle name="Comma 2 2 2 5 10 3" xfId="557"/>
    <cellStyle name="Comma 2 2 2 5 11" xfId="558"/>
    <cellStyle name="Comma 2 2 2 5 11 2" xfId="559"/>
    <cellStyle name="Comma 2 2 2 5 11 2 2" xfId="560"/>
    <cellStyle name="Comma 2 2 2 5 11 3" xfId="561"/>
    <cellStyle name="Comma 2 2 2 5 12" xfId="562"/>
    <cellStyle name="Comma 2 2 2 5 12 2" xfId="563"/>
    <cellStyle name="Comma 2 2 2 5 12 2 2" xfId="564"/>
    <cellStyle name="Comma 2 2 2 5 12 3" xfId="565"/>
    <cellStyle name="Comma 2 2 2 5 13" xfId="566"/>
    <cellStyle name="Comma 2 2 2 5 13 2" xfId="567"/>
    <cellStyle name="Comma 2 2 2 5 13 2 2" xfId="568"/>
    <cellStyle name="Comma 2 2 2 5 13 3" xfId="569"/>
    <cellStyle name="Comma 2 2 2 5 14" xfId="570"/>
    <cellStyle name="Comma 2 2 2 5 14 2" xfId="571"/>
    <cellStyle name="Comma 2 2 2 5 14 2 2" xfId="572"/>
    <cellStyle name="Comma 2 2 2 5 14 3" xfId="573"/>
    <cellStyle name="Comma 2 2 2 5 15" xfId="574"/>
    <cellStyle name="Comma 2 2 2 5 15 2" xfId="575"/>
    <cellStyle name="Comma 2 2 2 5 15 2 2" xfId="576"/>
    <cellStyle name="Comma 2 2 2 5 15 3" xfId="577"/>
    <cellStyle name="Comma 2 2 2 5 16" xfId="578"/>
    <cellStyle name="Comma 2 2 2 5 16 2" xfId="579"/>
    <cellStyle name="Comma 2 2 2 5 17" xfId="580"/>
    <cellStyle name="Comma 2 2 2 5 18" xfId="581"/>
    <cellStyle name="Comma 2 2 2 5 19" xfId="582"/>
    <cellStyle name="Comma 2 2 2 5 2" xfId="583"/>
    <cellStyle name="Comma 2 2 2 5 2 10" xfId="584"/>
    <cellStyle name="Comma 2 2 2 5 2 2" xfId="585"/>
    <cellStyle name="Comma 2 2 2 5 2 2 2" xfId="586"/>
    <cellStyle name="Comma 2 2 2 5 2 3" xfId="587"/>
    <cellStyle name="Comma 2 2 2 5 2 4" xfId="588"/>
    <cellStyle name="Comma 2 2 2 5 2 5" xfId="589"/>
    <cellStyle name="Comma 2 2 2 5 2 6" xfId="590"/>
    <cellStyle name="Comma 2 2 2 5 2 7" xfId="591"/>
    <cellStyle name="Comma 2 2 2 5 2 8" xfId="592"/>
    <cellStyle name="Comma 2 2 2 5 2 9" xfId="593"/>
    <cellStyle name="Comma 2 2 2 5 20" xfId="594"/>
    <cellStyle name="Comma 2 2 2 5 21" xfId="595"/>
    <cellStyle name="Comma 2 2 2 5 22" xfId="596"/>
    <cellStyle name="Comma 2 2 2 5 23" xfId="597"/>
    <cellStyle name="Comma 2 2 2 5 24" xfId="598"/>
    <cellStyle name="Comma 2 2 2 5 3" xfId="599"/>
    <cellStyle name="Comma 2 2 2 5 3 10" xfId="600"/>
    <cellStyle name="Comma 2 2 2 5 3 2" xfId="601"/>
    <cellStyle name="Comma 2 2 2 5 3 2 2" xfId="602"/>
    <cellStyle name="Comma 2 2 2 5 3 3" xfId="603"/>
    <cellStyle name="Comma 2 2 2 5 3 4" xfId="604"/>
    <cellStyle name="Comma 2 2 2 5 3 5" xfId="605"/>
    <cellStyle name="Comma 2 2 2 5 3 6" xfId="606"/>
    <cellStyle name="Comma 2 2 2 5 3 7" xfId="607"/>
    <cellStyle name="Comma 2 2 2 5 3 8" xfId="608"/>
    <cellStyle name="Comma 2 2 2 5 3 9" xfId="609"/>
    <cellStyle name="Comma 2 2 2 5 4" xfId="610"/>
    <cellStyle name="Comma 2 2 2 5 4 2" xfId="611"/>
    <cellStyle name="Comma 2 2 2 5 4 2 2" xfId="612"/>
    <cellStyle name="Comma 2 2 2 5 4 3" xfId="613"/>
    <cellStyle name="Comma 2 2 2 5 5" xfId="614"/>
    <cellStyle name="Comma 2 2 2 5 5 2" xfId="615"/>
    <cellStyle name="Comma 2 2 2 5 5 2 2" xfId="616"/>
    <cellStyle name="Comma 2 2 2 5 5 3" xfId="617"/>
    <cellStyle name="Comma 2 2 2 5 6" xfId="618"/>
    <cellStyle name="Comma 2 2 2 5 6 2" xfId="619"/>
    <cellStyle name="Comma 2 2 2 5 6 2 2" xfId="620"/>
    <cellStyle name="Comma 2 2 2 5 6 3" xfId="621"/>
    <cellStyle name="Comma 2 2 2 5 7" xfId="622"/>
    <cellStyle name="Comma 2 2 2 5 7 2" xfId="623"/>
    <cellStyle name="Comma 2 2 2 5 7 2 2" xfId="624"/>
    <cellStyle name="Comma 2 2 2 5 7 3" xfId="625"/>
    <cellStyle name="Comma 2 2 2 5 8" xfId="626"/>
    <cellStyle name="Comma 2 2 2 5 8 2" xfId="627"/>
    <cellStyle name="Comma 2 2 2 5 8 2 2" xfId="628"/>
    <cellStyle name="Comma 2 2 2 5 8 3" xfId="629"/>
    <cellStyle name="Comma 2 2 2 5 9" xfId="630"/>
    <cellStyle name="Comma 2 2 2 5 9 2" xfId="631"/>
    <cellStyle name="Comma 2 2 2 5 9 2 2" xfId="632"/>
    <cellStyle name="Comma 2 2 2 5 9 3" xfId="633"/>
    <cellStyle name="Comma 2 2 2 6" xfId="634"/>
    <cellStyle name="Comma 2 2 2 6 10" xfId="635"/>
    <cellStyle name="Comma 2 2 2 6 2" xfId="636"/>
    <cellStyle name="Comma 2 2 2 6 2 2" xfId="637"/>
    <cellStyle name="Comma 2 2 2 6 3" xfId="638"/>
    <cellStyle name="Comma 2 2 2 6 4" xfId="639"/>
    <cellStyle name="Comma 2 2 2 6 5" xfId="640"/>
    <cellStyle name="Comma 2 2 2 6 6" xfId="641"/>
    <cellStyle name="Comma 2 2 2 6 7" xfId="642"/>
    <cellStyle name="Comma 2 2 2 6 8" xfId="643"/>
    <cellStyle name="Comma 2 2 2 6 9" xfId="644"/>
    <cellStyle name="Comma 2 2 2 7" xfId="645"/>
    <cellStyle name="Comma 2 2 2 7 10" xfId="646"/>
    <cellStyle name="Comma 2 2 2 7 2" xfId="647"/>
    <cellStyle name="Comma 2 2 2 7 2 2" xfId="648"/>
    <cellStyle name="Comma 2 2 2 7 3" xfId="649"/>
    <cellStyle name="Comma 2 2 2 7 4" xfId="650"/>
    <cellStyle name="Comma 2 2 2 7 5" xfId="651"/>
    <cellStyle name="Comma 2 2 2 7 6" xfId="652"/>
    <cellStyle name="Comma 2 2 2 7 7" xfId="653"/>
    <cellStyle name="Comma 2 2 2 7 8" xfId="654"/>
    <cellStyle name="Comma 2 2 2 7 9" xfId="655"/>
    <cellStyle name="Comma 2 2 2 8" xfId="656"/>
    <cellStyle name="Comma 2 2 2 8 2" xfId="657"/>
    <cellStyle name="Comma 2 2 2 8 2 2" xfId="658"/>
    <cellStyle name="Comma 2 2 2 8 3" xfId="659"/>
    <cellStyle name="Comma 2 2 2 9" xfId="660"/>
    <cellStyle name="Comma 2 2 2 9 2" xfId="661"/>
    <cellStyle name="Comma 2 2 2 9 2 2" xfId="662"/>
    <cellStyle name="Comma 2 2 2 9 3" xfId="663"/>
    <cellStyle name="Comma 2 2 20" xfId="664"/>
    <cellStyle name="Comma 2 2 21" xfId="665"/>
    <cellStyle name="Comma 2 2 22" xfId="666"/>
    <cellStyle name="Comma 2 2 23" xfId="667"/>
    <cellStyle name="Comma 2 2 24" xfId="668"/>
    <cellStyle name="Comma 2 2 25" xfId="669"/>
    <cellStyle name="Comma 2 2 3" xfId="670"/>
    <cellStyle name="Comma 2 2 3 10" xfId="671"/>
    <cellStyle name="Comma 2 2 3 11" xfId="672"/>
    <cellStyle name="Comma 2 2 3 12" xfId="673"/>
    <cellStyle name="Comma 2 2 3 13" xfId="674"/>
    <cellStyle name="Comma 2 2 3 14" xfId="675"/>
    <cellStyle name="Comma 2 2 3 15" xfId="676"/>
    <cellStyle name="Comma 2 2 3 16" xfId="677"/>
    <cellStyle name="Comma 2 2 3 17" xfId="678"/>
    <cellStyle name="Comma 2 2 3 18" xfId="679"/>
    <cellStyle name="Comma 2 2 3 19" xfId="680"/>
    <cellStyle name="Comma 2 2 3 2" xfId="681"/>
    <cellStyle name="Comma 2 2 3 2 2" xfId="682"/>
    <cellStyle name="Comma 2 2 3 2 2 2" xfId="683"/>
    <cellStyle name="Comma 2 2 3 2 3" xfId="684"/>
    <cellStyle name="Comma 2 2 3 20" xfId="685"/>
    <cellStyle name="Comma 2 2 3 3" xfId="686"/>
    <cellStyle name="Comma 2 2 3 4" xfId="687"/>
    <cellStyle name="Comma 2 2 3 5" xfId="688"/>
    <cellStyle name="Comma 2 2 3 6" xfId="689"/>
    <cellStyle name="Comma 2 2 3 7" xfId="690"/>
    <cellStyle name="Comma 2 2 3 8" xfId="691"/>
    <cellStyle name="Comma 2 2 3 9" xfId="692"/>
    <cellStyle name="Comma 2 2 4" xfId="693"/>
    <cellStyle name="Comma 2 2 4 2" xfId="694"/>
    <cellStyle name="Comma 2 2 4 3" xfId="695"/>
    <cellStyle name="Comma 2 2 4 4" xfId="696"/>
    <cellStyle name="Comma 2 2 4 5" xfId="697"/>
    <cellStyle name="Comma 2 2 4 6" xfId="698"/>
    <cellStyle name="Comma 2 2 4 7" xfId="699"/>
    <cellStyle name="Comma 2 2 4 8" xfId="700"/>
    <cellStyle name="Comma 2 2 4 9" xfId="701"/>
    <cellStyle name="Comma 2 2 5" xfId="702"/>
    <cellStyle name="Comma 2 2 5 2" xfId="703"/>
    <cellStyle name="Comma 2 2 5 3" xfId="704"/>
    <cellStyle name="Comma 2 2 5 4" xfId="705"/>
    <cellStyle name="Comma 2 2 5 5" xfId="706"/>
    <cellStyle name="Comma 2 2 5 6" xfId="707"/>
    <cellStyle name="Comma 2 2 5 7" xfId="708"/>
    <cellStyle name="Comma 2 2 5 8" xfId="709"/>
    <cellStyle name="Comma 2 2 6" xfId="710"/>
    <cellStyle name="Comma 2 2 6 2" xfId="711"/>
    <cellStyle name="Comma 2 2 6 3" xfId="712"/>
    <cellStyle name="Comma 2 2 6 4" xfId="713"/>
    <cellStyle name="Comma 2 2 6 5" xfId="714"/>
    <cellStyle name="Comma 2 2 6 6" xfId="715"/>
    <cellStyle name="Comma 2 2 6 7" xfId="716"/>
    <cellStyle name="Comma 2 2 6 8" xfId="717"/>
    <cellStyle name="Comma 2 2 7" xfId="718"/>
    <cellStyle name="Comma 2 2 7 2" xfId="719"/>
    <cellStyle name="Comma 2 2 7 3" xfId="720"/>
    <cellStyle name="Comma 2 2 7 4" xfId="721"/>
    <cellStyle name="Comma 2 2 7 5" xfId="722"/>
    <cellStyle name="Comma 2 2 7 6" xfId="723"/>
    <cellStyle name="Comma 2 2 7 7" xfId="724"/>
    <cellStyle name="Comma 2 2 7 8" xfId="725"/>
    <cellStyle name="Comma 2 2 8" xfId="726"/>
    <cellStyle name="Comma 2 2 9" xfId="727"/>
    <cellStyle name="Comma 2 20" xfId="728"/>
    <cellStyle name="Comma 2 21" xfId="729"/>
    <cellStyle name="Comma 2 22" xfId="730"/>
    <cellStyle name="Comma 2 23" xfId="731"/>
    <cellStyle name="Comma 2 24" xfId="732"/>
    <cellStyle name="Comma 2 25" xfId="733"/>
    <cellStyle name="Comma 2 26" xfId="734"/>
    <cellStyle name="Comma 2 27" xfId="735"/>
    <cellStyle name="Comma 2 27 10" xfId="736"/>
    <cellStyle name="Comma 2 27 10 2" xfId="737"/>
    <cellStyle name="Comma 2 27 10 2 2" xfId="738"/>
    <cellStyle name="Comma 2 27 10 3" xfId="739"/>
    <cellStyle name="Comma 2 27 11" xfId="740"/>
    <cellStyle name="Comma 2 27 11 2" xfId="741"/>
    <cellStyle name="Comma 2 27 11 2 2" xfId="742"/>
    <cellStyle name="Comma 2 27 11 3" xfId="743"/>
    <cellStyle name="Comma 2 27 12" xfId="744"/>
    <cellStyle name="Comma 2 27 12 2" xfId="745"/>
    <cellStyle name="Comma 2 27 12 2 2" xfId="746"/>
    <cellStyle name="Comma 2 27 12 3" xfId="747"/>
    <cellStyle name="Comma 2 27 13" xfId="748"/>
    <cellStyle name="Comma 2 27 13 2" xfId="749"/>
    <cellStyle name="Comma 2 27 13 2 2" xfId="750"/>
    <cellStyle name="Comma 2 27 13 3" xfId="751"/>
    <cellStyle name="Comma 2 27 14" xfId="752"/>
    <cellStyle name="Comma 2 27 14 2" xfId="753"/>
    <cellStyle name="Comma 2 27 14 2 2" xfId="754"/>
    <cellStyle name="Comma 2 27 14 3" xfId="755"/>
    <cellStyle name="Comma 2 27 15" xfId="756"/>
    <cellStyle name="Comma 2 27 15 2" xfId="757"/>
    <cellStyle name="Comma 2 27 15 2 2" xfId="758"/>
    <cellStyle name="Comma 2 27 15 3" xfId="759"/>
    <cellStyle name="Comma 2 27 16" xfId="760"/>
    <cellStyle name="Comma 2 27 16 2" xfId="761"/>
    <cellStyle name="Comma 2 27 16 2 2" xfId="762"/>
    <cellStyle name="Comma 2 27 16 3" xfId="763"/>
    <cellStyle name="Comma 2 27 17" xfId="764"/>
    <cellStyle name="Comma 2 27 17 2" xfId="765"/>
    <cellStyle name="Comma 2 27 17 2 2" xfId="766"/>
    <cellStyle name="Comma 2 27 17 3" xfId="767"/>
    <cellStyle name="Comma 2 27 18" xfId="768"/>
    <cellStyle name="Comma 2 27 18 2" xfId="769"/>
    <cellStyle name="Comma 2 27 18 2 2" xfId="770"/>
    <cellStyle name="Comma 2 27 18 3" xfId="771"/>
    <cellStyle name="Comma 2 27 19" xfId="772"/>
    <cellStyle name="Comma 2 27 19 2" xfId="773"/>
    <cellStyle name="Comma 2 27 19 2 2" xfId="774"/>
    <cellStyle name="Comma 2 27 19 3" xfId="775"/>
    <cellStyle name="Comma 2 27 2" xfId="776"/>
    <cellStyle name="Comma 2 27 2 10" xfId="777"/>
    <cellStyle name="Comma 2 27 2 10 2" xfId="778"/>
    <cellStyle name="Comma 2 27 2 10 2 2" xfId="779"/>
    <cellStyle name="Comma 2 27 2 10 3" xfId="780"/>
    <cellStyle name="Comma 2 27 2 11" xfId="781"/>
    <cellStyle name="Comma 2 27 2 11 2" xfId="782"/>
    <cellStyle name="Comma 2 27 2 11 2 2" xfId="783"/>
    <cellStyle name="Comma 2 27 2 11 3" xfId="784"/>
    <cellStyle name="Comma 2 27 2 12" xfId="785"/>
    <cellStyle name="Comma 2 27 2 12 2" xfId="786"/>
    <cellStyle name="Comma 2 27 2 12 2 2" xfId="787"/>
    <cellStyle name="Comma 2 27 2 12 3" xfId="788"/>
    <cellStyle name="Comma 2 27 2 13" xfId="789"/>
    <cellStyle name="Comma 2 27 2 13 2" xfId="790"/>
    <cellStyle name="Comma 2 27 2 13 2 2" xfId="791"/>
    <cellStyle name="Comma 2 27 2 13 3" xfId="792"/>
    <cellStyle name="Comma 2 27 2 14" xfId="793"/>
    <cellStyle name="Comma 2 27 2 14 2" xfId="794"/>
    <cellStyle name="Comma 2 27 2 14 2 2" xfId="795"/>
    <cellStyle name="Comma 2 27 2 14 3" xfId="796"/>
    <cellStyle name="Comma 2 27 2 15" xfId="797"/>
    <cellStyle name="Comma 2 27 2 15 2" xfId="798"/>
    <cellStyle name="Comma 2 27 2 15 2 2" xfId="799"/>
    <cellStyle name="Comma 2 27 2 15 3" xfId="800"/>
    <cellStyle name="Comma 2 27 2 16" xfId="801"/>
    <cellStyle name="Comma 2 27 2 16 2" xfId="802"/>
    <cellStyle name="Comma 2 27 2 17" xfId="803"/>
    <cellStyle name="Comma 2 27 2 18" xfId="804"/>
    <cellStyle name="Comma 2 27 2 19" xfId="805"/>
    <cellStyle name="Comma 2 27 2 2" xfId="806"/>
    <cellStyle name="Comma 2 27 2 2 10" xfId="807"/>
    <cellStyle name="Comma 2 27 2 2 2" xfId="808"/>
    <cellStyle name="Comma 2 27 2 2 2 2" xfId="809"/>
    <cellStyle name="Comma 2 27 2 2 3" xfId="810"/>
    <cellStyle name="Comma 2 27 2 2 4" xfId="811"/>
    <cellStyle name="Comma 2 27 2 2 5" xfId="812"/>
    <cellStyle name="Comma 2 27 2 2 6" xfId="813"/>
    <cellStyle name="Comma 2 27 2 2 7" xfId="814"/>
    <cellStyle name="Comma 2 27 2 2 8" xfId="815"/>
    <cellStyle name="Comma 2 27 2 2 9" xfId="816"/>
    <cellStyle name="Comma 2 27 2 20" xfId="817"/>
    <cellStyle name="Comma 2 27 2 21" xfId="818"/>
    <cellStyle name="Comma 2 27 2 22" xfId="819"/>
    <cellStyle name="Comma 2 27 2 23" xfId="820"/>
    <cellStyle name="Comma 2 27 2 24" xfId="821"/>
    <cellStyle name="Comma 2 27 2 3" xfId="822"/>
    <cellStyle name="Comma 2 27 2 3 10" xfId="823"/>
    <cellStyle name="Comma 2 27 2 3 2" xfId="824"/>
    <cellStyle name="Comma 2 27 2 3 2 2" xfId="825"/>
    <cellStyle name="Comma 2 27 2 3 3" xfId="826"/>
    <cellStyle name="Comma 2 27 2 3 4" xfId="827"/>
    <cellStyle name="Comma 2 27 2 3 5" xfId="828"/>
    <cellStyle name="Comma 2 27 2 3 6" xfId="829"/>
    <cellStyle name="Comma 2 27 2 3 7" xfId="830"/>
    <cellStyle name="Comma 2 27 2 3 8" xfId="831"/>
    <cellStyle name="Comma 2 27 2 3 9" xfId="832"/>
    <cellStyle name="Comma 2 27 2 4" xfId="833"/>
    <cellStyle name="Comma 2 27 2 4 2" xfId="834"/>
    <cellStyle name="Comma 2 27 2 4 2 2" xfId="835"/>
    <cellStyle name="Comma 2 27 2 4 3" xfId="836"/>
    <cellStyle name="Comma 2 27 2 5" xfId="837"/>
    <cellStyle name="Comma 2 27 2 5 2" xfId="838"/>
    <cellStyle name="Comma 2 27 2 5 2 2" xfId="839"/>
    <cellStyle name="Comma 2 27 2 5 3" xfId="840"/>
    <cellStyle name="Comma 2 27 2 6" xfId="841"/>
    <cellStyle name="Comma 2 27 2 6 2" xfId="842"/>
    <cellStyle name="Comma 2 27 2 6 2 2" xfId="843"/>
    <cellStyle name="Comma 2 27 2 6 3" xfId="844"/>
    <cellStyle name="Comma 2 27 2 7" xfId="845"/>
    <cellStyle name="Comma 2 27 2 7 2" xfId="846"/>
    <cellStyle name="Comma 2 27 2 7 2 2" xfId="847"/>
    <cellStyle name="Comma 2 27 2 7 3" xfId="848"/>
    <cellStyle name="Comma 2 27 2 8" xfId="849"/>
    <cellStyle name="Comma 2 27 2 8 2" xfId="850"/>
    <cellStyle name="Comma 2 27 2 8 2 2" xfId="851"/>
    <cellStyle name="Comma 2 27 2 8 3" xfId="852"/>
    <cellStyle name="Comma 2 27 2 9" xfId="853"/>
    <cellStyle name="Comma 2 27 2 9 2" xfId="854"/>
    <cellStyle name="Comma 2 27 2 9 2 2" xfId="855"/>
    <cellStyle name="Comma 2 27 2 9 3" xfId="856"/>
    <cellStyle name="Comma 2 27 20" xfId="857"/>
    <cellStyle name="Comma 2 27 20 2" xfId="858"/>
    <cellStyle name="Comma 2 27 21" xfId="859"/>
    <cellStyle name="Comma 2 27 22" xfId="860"/>
    <cellStyle name="Comma 2 27 23" xfId="861"/>
    <cellStyle name="Comma 2 27 24" xfId="862"/>
    <cellStyle name="Comma 2 27 25" xfId="863"/>
    <cellStyle name="Comma 2 27 26" xfId="864"/>
    <cellStyle name="Comma 2 27 27" xfId="865"/>
    <cellStyle name="Comma 2 27 28" xfId="866"/>
    <cellStyle name="Comma 2 27 3" xfId="867"/>
    <cellStyle name="Comma 2 27 3 10" xfId="868"/>
    <cellStyle name="Comma 2 27 3 10 2" xfId="869"/>
    <cellStyle name="Comma 2 27 3 10 2 2" xfId="870"/>
    <cellStyle name="Comma 2 27 3 10 3" xfId="871"/>
    <cellStyle name="Comma 2 27 3 11" xfId="872"/>
    <cellStyle name="Comma 2 27 3 11 2" xfId="873"/>
    <cellStyle name="Comma 2 27 3 11 2 2" xfId="874"/>
    <cellStyle name="Comma 2 27 3 11 3" xfId="875"/>
    <cellStyle name="Comma 2 27 3 12" xfId="876"/>
    <cellStyle name="Comma 2 27 3 12 2" xfId="877"/>
    <cellStyle name="Comma 2 27 3 12 2 2" xfId="878"/>
    <cellStyle name="Comma 2 27 3 12 3" xfId="879"/>
    <cellStyle name="Comma 2 27 3 13" xfId="880"/>
    <cellStyle name="Comma 2 27 3 13 2" xfId="881"/>
    <cellStyle name="Comma 2 27 3 13 2 2" xfId="882"/>
    <cellStyle name="Comma 2 27 3 13 3" xfId="883"/>
    <cellStyle name="Comma 2 27 3 14" xfId="884"/>
    <cellStyle name="Comma 2 27 3 14 2" xfId="885"/>
    <cellStyle name="Comma 2 27 3 14 2 2" xfId="886"/>
    <cellStyle name="Comma 2 27 3 14 3" xfId="887"/>
    <cellStyle name="Comma 2 27 3 15" xfId="888"/>
    <cellStyle name="Comma 2 27 3 15 2" xfId="889"/>
    <cellStyle name="Comma 2 27 3 15 2 2" xfId="890"/>
    <cellStyle name="Comma 2 27 3 15 3" xfId="891"/>
    <cellStyle name="Comma 2 27 3 16" xfId="892"/>
    <cellStyle name="Comma 2 27 3 16 2" xfId="893"/>
    <cellStyle name="Comma 2 27 3 17" xfId="894"/>
    <cellStyle name="Comma 2 27 3 18" xfId="895"/>
    <cellStyle name="Comma 2 27 3 19" xfId="896"/>
    <cellStyle name="Comma 2 27 3 2" xfId="897"/>
    <cellStyle name="Comma 2 27 3 2 10" xfId="898"/>
    <cellStyle name="Comma 2 27 3 2 2" xfId="899"/>
    <cellStyle name="Comma 2 27 3 2 2 2" xfId="900"/>
    <cellStyle name="Comma 2 27 3 2 3" xfId="901"/>
    <cellStyle name="Comma 2 27 3 2 4" xfId="902"/>
    <cellStyle name="Comma 2 27 3 2 5" xfId="903"/>
    <cellStyle name="Comma 2 27 3 2 6" xfId="904"/>
    <cellStyle name="Comma 2 27 3 2 7" xfId="905"/>
    <cellStyle name="Comma 2 27 3 2 8" xfId="906"/>
    <cellStyle name="Comma 2 27 3 2 9" xfId="907"/>
    <cellStyle name="Comma 2 27 3 20" xfId="908"/>
    <cellStyle name="Comma 2 27 3 21" xfId="909"/>
    <cellStyle name="Comma 2 27 3 22" xfId="910"/>
    <cellStyle name="Comma 2 27 3 23" xfId="911"/>
    <cellStyle name="Comma 2 27 3 24" xfId="912"/>
    <cellStyle name="Comma 2 27 3 3" xfId="913"/>
    <cellStyle name="Comma 2 27 3 3 10" xfId="914"/>
    <cellStyle name="Comma 2 27 3 3 2" xfId="915"/>
    <cellStyle name="Comma 2 27 3 3 2 2" xfId="916"/>
    <cellStyle name="Comma 2 27 3 3 3" xfId="917"/>
    <cellStyle name="Comma 2 27 3 3 4" xfId="918"/>
    <cellStyle name="Comma 2 27 3 3 5" xfId="919"/>
    <cellStyle name="Comma 2 27 3 3 6" xfId="920"/>
    <cellStyle name="Comma 2 27 3 3 7" xfId="921"/>
    <cellStyle name="Comma 2 27 3 3 8" xfId="922"/>
    <cellStyle name="Comma 2 27 3 3 9" xfId="923"/>
    <cellStyle name="Comma 2 27 3 4" xfId="924"/>
    <cellStyle name="Comma 2 27 3 4 2" xfId="925"/>
    <cellStyle name="Comma 2 27 3 4 2 2" xfId="926"/>
    <cellStyle name="Comma 2 27 3 4 3" xfId="927"/>
    <cellStyle name="Comma 2 27 3 5" xfId="928"/>
    <cellStyle name="Comma 2 27 3 5 2" xfId="929"/>
    <cellStyle name="Comma 2 27 3 5 2 2" xfId="930"/>
    <cellStyle name="Comma 2 27 3 5 3" xfId="931"/>
    <cellStyle name="Comma 2 27 3 6" xfId="932"/>
    <cellStyle name="Comma 2 27 3 6 2" xfId="933"/>
    <cellStyle name="Comma 2 27 3 6 2 2" xfId="934"/>
    <cellStyle name="Comma 2 27 3 6 3" xfId="935"/>
    <cellStyle name="Comma 2 27 3 7" xfId="936"/>
    <cellStyle name="Comma 2 27 3 7 2" xfId="937"/>
    <cellStyle name="Comma 2 27 3 7 2 2" xfId="938"/>
    <cellStyle name="Comma 2 27 3 7 3" xfId="939"/>
    <cellStyle name="Comma 2 27 3 8" xfId="940"/>
    <cellStyle name="Comma 2 27 3 8 2" xfId="941"/>
    <cellStyle name="Comma 2 27 3 8 2 2" xfId="942"/>
    <cellStyle name="Comma 2 27 3 8 3" xfId="943"/>
    <cellStyle name="Comma 2 27 3 9" xfId="944"/>
    <cellStyle name="Comma 2 27 3 9 2" xfId="945"/>
    <cellStyle name="Comma 2 27 3 9 2 2" xfId="946"/>
    <cellStyle name="Comma 2 27 3 9 3" xfId="947"/>
    <cellStyle name="Comma 2 27 4" xfId="948"/>
    <cellStyle name="Comma 2 27 4 10" xfId="949"/>
    <cellStyle name="Comma 2 27 4 10 2" xfId="950"/>
    <cellStyle name="Comma 2 27 4 10 2 2" xfId="951"/>
    <cellStyle name="Comma 2 27 4 10 3" xfId="952"/>
    <cellStyle name="Comma 2 27 4 11" xfId="953"/>
    <cellStyle name="Comma 2 27 4 11 2" xfId="954"/>
    <cellStyle name="Comma 2 27 4 11 2 2" xfId="955"/>
    <cellStyle name="Comma 2 27 4 11 3" xfId="956"/>
    <cellStyle name="Comma 2 27 4 12" xfId="957"/>
    <cellStyle name="Comma 2 27 4 12 2" xfId="958"/>
    <cellStyle name="Comma 2 27 4 12 2 2" xfId="959"/>
    <cellStyle name="Comma 2 27 4 12 3" xfId="960"/>
    <cellStyle name="Comma 2 27 4 13" xfId="961"/>
    <cellStyle name="Comma 2 27 4 13 2" xfId="962"/>
    <cellStyle name="Comma 2 27 4 13 2 2" xfId="963"/>
    <cellStyle name="Comma 2 27 4 13 3" xfId="964"/>
    <cellStyle name="Comma 2 27 4 14" xfId="965"/>
    <cellStyle name="Comma 2 27 4 14 2" xfId="966"/>
    <cellStyle name="Comma 2 27 4 14 2 2" xfId="967"/>
    <cellStyle name="Comma 2 27 4 14 3" xfId="968"/>
    <cellStyle name="Comma 2 27 4 15" xfId="969"/>
    <cellStyle name="Comma 2 27 4 15 2" xfId="970"/>
    <cellStyle name="Comma 2 27 4 15 2 2" xfId="971"/>
    <cellStyle name="Comma 2 27 4 15 3" xfId="972"/>
    <cellStyle name="Comma 2 27 4 16" xfId="973"/>
    <cellStyle name="Comma 2 27 4 16 2" xfId="974"/>
    <cellStyle name="Comma 2 27 4 17" xfId="975"/>
    <cellStyle name="Comma 2 27 4 18" xfId="976"/>
    <cellStyle name="Comma 2 27 4 19" xfId="977"/>
    <cellStyle name="Comma 2 27 4 2" xfId="978"/>
    <cellStyle name="Comma 2 27 4 2 10" xfId="979"/>
    <cellStyle name="Comma 2 27 4 2 2" xfId="980"/>
    <cellStyle name="Comma 2 27 4 2 2 2" xfId="981"/>
    <cellStyle name="Comma 2 27 4 2 3" xfId="982"/>
    <cellStyle name="Comma 2 27 4 2 4" xfId="983"/>
    <cellStyle name="Comma 2 27 4 2 5" xfId="984"/>
    <cellStyle name="Comma 2 27 4 2 6" xfId="985"/>
    <cellStyle name="Comma 2 27 4 2 7" xfId="986"/>
    <cellStyle name="Comma 2 27 4 2 8" xfId="987"/>
    <cellStyle name="Comma 2 27 4 2 9" xfId="988"/>
    <cellStyle name="Comma 2 27 4 20" xfId="989"/>
    <cellStyle name="Comma 2 27 4 21" xfId="990"/>
    <cellStyle name="Comma 2 27 4 22" xfId="991"/>
    <cellStyle name="Comma 2 27 4 23" xfId="992"/>
    <cellStyle name="Comma 2 27 4 24" xfId="993"/>
    <cellStyle name="Comma 2 27 4 3" xfId="994"/>
    <cellStyle name="Comma 2 27 4 3 10" xfId="995"/>
    <cellStyle name="Comma 2 27 4 3 2" xfId="996"/>
    <cellStyle name="Comma 2 27 4 3 2 2" xfId="997"/>
    <cellStyle name="Comma 2 27 4 3 3" xfId="998"/>
    <cellStyle name="Comma 2 27 4 3 4" xfId="999"/>
    <cellStyle name="Comma 2 27 4 3 5" xfId="1000"/>
    <cellStyle name="Comma 2 27 4 3 6" xfId="1001"/>
    <cellStyle name="Comma 2 27 4 3 7" xfId="1002"/>
    <cellStyle name="Comma 2 27 4 3 8" xfId="1003"/>
    <cellStyle name="Comma 2 27 4 3 9" xfId="1004"/>
    <cellStyle name="Comma 2 27 4 4" xfId="1005"/>
    <cellStyle name="Comma 2 27 4 4 2" xfId="1006"/>
    <cellStyle name="Comma 2 27 4 4 2 2" xfId="1007"/>
    <cellStyle name="Comma 2 27 4 4 3" xfId="1008"/>
    <cellStyle name="Comma 2 27 4 5" xfId="1009"/>
    <cellStyle name="Comma 2 27 4 5 2" xfId="1010"/>
    <cellStyle name="Comma 2 27 4 5 2 2" xfId="1011"/>
    <cellStyle name="Comma 2 27 4 5 3" xfId="1012"/>
    <cellStyle name="Comma 2 27 4 6" xfId="1013"/>
    <cellStyle name="Comma 2 27 4 6 2" xfId="1014"/>
    <cellStyle name="Comma 2 27 4 6 2 2" xfId="1015"/>
    <cellStyle name="Comma 2 27 4 6 3" xfId="1016"/>
    <cellStyle name="Comma 2 27 4 7" xfId="1017"/>
    <cellStyle name="Comma 2 27 4 7 2" xfId="1018"/>
    <cellStyle name="Comma 2 27 4 7 2 2" xfId="1019"/>
    <cellStyle name="Comma 2 27 4 7 3" xfId="1020"/>
    <cellStyle name="Comma 2 27 4 8" xfId="1021"/>
    <cellStyle name="Comma 2 27 4 8 2" xfId="1022"/>
    <cellStyle name="Comma 2 27 4 8 2 2" xfId="1023"/>
    <cellStyle name="Comma 2 27 4 8 3" xfId="1024"/>
    <cellStyle name="Comma 2 27 4 9" xfId="1025"/>
    <cellStyle name="Comma 2 27 4 9 2" xfId="1026"/>
    <cellStyle name="Comma 2 27 4 9 2 2" xfId="1027"/>
    <cellStyle name="Comma 2 27 4 9 3" xfId="1028"/>
    <cellStyle name="Comma 2 27 5" xfId="1029"/>
    <cellStyle name="Comma 2 27 5 10" xfId="1030"/>
    <cellStyle name="Comma 2 27 5 10 2" xfId="1031"/>
    <cellStyle name="Comma 2 27 5 10 2 2" xfId="1032"/>
    <cellStyle name="Comma 2 27 5 10 3" xfId="1033"/>
    <cellStyle name="Comma 2 27 5 11" xfId="1034"/>
    <cellStyle name="Comma 2 27 5 11 2" xfId="1035"/>
    <cellStyle name="Comma 2 27 5 11 2 2" xfId="1036"/>
    <cellStyle name="Comma 2 27 5 11 3" xfId="1037"/>
    <cellStyle name="Comma 2 27 5 12" xfId="1038"/>
    <cellStyle name="Comma 2 27 5 12 2" xfId="1039"/>
    <cellStyle name="Comma 2 27 5 12 2 2" xfId="1040"/>
    <cellStyle name="Comma 2 27 5 12 3" xfId="1041"/>
    <cellStyle name="Comma 2 27 5 13" xfId="1042"/>
    <cellStyle name="Comma 2 27 5 13 2" xfId="1043"/>
    <cellStyle name="Comma 2 27 5 13 2 2" xfId="1044"/>
    <cellStyle name="Comma 2 27 5 13 3" xfId="1045"/>
    <cellStyle name="Comma 2 27 5 14" xfId="1046"/>
    <cellStyle name="Comma 2 27 5 14 2" xfId="1047"/>
    <cellStyle name="Comma 2 27 5 14 2 2" xfId="1048"/>
    <cellStyle name="Comma 2 27 5 14 3" xfId="1049"/>
    <cellStyle name="Comma 2 27 5 15" xfId="1050"/>
    <cellStyle name="Comma 2 27 5 15 2" xfId="1051"/>
    <cellStyle name="Comma 2 27 5 15 2 2" xfId="1052"/>
    <cellStyle name="Comma 2 27 5 15 3" xfId="1053"/>
    <cellStyle name="Comma 2 27 5 16" xfId="1054"/>
    <cellStyle name="Comma 2 27 5 16 2" xfId="1055"/>
    <cellStyle name="Comma 2 27 5 17" xfId="1056"/>
    <cellStyle name="Comma 2 27 5 18" xfId="1057"/>
    <cellStyle name="Comma 2 27 5 19" xfId="1058"/>
    <cellStyle name="Comma 2 27 5 2" xfId="1059"/>
    <cellStyle name="Comma 2 27 5 2 10" xfId="1060"/>
    <cellStyle name="Comma 2 27 5 2 2" xfId="1061"/>
    <cellStyle name="Comma 2 27 5 2 2 2" xfId="1062"/>
    <cellStyle name="Comma 2 27 5 2 3" xfId="1063"/>
    <cellStyle name="Comma 2 27 5 2 4" xfId="1064"/>
    <cellStyle name="Comma 2 27 5 2 5" xfId="1065"/>
    <cellStyle name="Comma 2 27 5 2 6" xfId="1066"/>
    <cellStyle name="Comma 2 27 5 2 7" xfId="1067"/>
    <cellStyle name="Comma 2 27 5 2 8" xfId="1068"/>
    <cellStyle name="Comma 2 27 5 2 9" xfId="1069"/>
    <cellStyle name="Comma 2 27 5 20" xfId="1070"/>
    <cellStyle name="Comma 2 27 5 21" xfId="1071"/>
    <cellStyle name="Comma 2 27 5 22" xfId="1072"/>
    <cellStyle name="Comma 2 27 5 23" xfId="1073"/>
    <cellStyle name="Comma 2 27 5 24" xfId="1074"/>
    <cellStyle name="Comma 2 27 5 3" xfId="1075"/>
    <cellStyle name="Comma 2 27 5 3 10" xfId="1076"/>
    <cellStyle name="Comma 2 27 5 3 2" xfId="1077"/>
    <cellStyle name="Comma 2 27 5 3 2 2" xfId="1078"/>
    <cellStyle name="Comma 2 27 5 3 3" xfId="1079"/>
    <cellStyle name="Comma 2 27 5 3 4" xfId="1080"/>
    <cellStyle name="Comma 2 27 5 3 5" xfId="1081"/>
    <cellStyle name="Comma 2 27 5 3 6" xfId="1082"/>
    <cellStyle name="Comma 2 27 5 3 7" xfId="1083"/>
    <cellStyle name="Comma 2 27 5 3 8" xfId="1084"/>
    <cellStyle name="Comma 2 27 5 3 9" xfId="1085"/>
    <cellStyle name="Comma 2 27 5 4" xfId="1086"/>
    <cellStyle name="Comma 2 27 5 4 2" xfId="1087"/>
    <cellStyle name="Comma 2 27 5 4 2 2" xfId="1088"/>
    <cellStyle name="Comma 2 27 5 4 3" xfId="1089"/>
    <cellStyle name="Comma 2 27 5 5" xfId="1090"/>
    <cellStyle name="Comma 2 27 5 5 2" xfId="1091"/>
    <cellStyle name="Comma 2 27 5 5 2 2" xfId="1092"/>
    <cellStyle name="Comma 2 27 5 5 3" xfId="1093"/>
    <cellStyle name="Comma 2 27 5 6" xfId="1094"/>
    <cellStyle name="Comma 2 27 5 6 2" xfId="1095"/>
    <cellStyle name="Comma 2 27 5 6 2 2" xfId="1096"/>
    <cellStyle name="Comma 2 27 5 6 3" xfId="1097"/>
    <cellStyle name="Comma 2 27 5 7" xfId="1098"/>
    <cellStyle name="Comma 2 27 5 7 2" xfId="1099"/>
    <cellStyle name="Comma 2 27 5 7 2 2" xfId="1100"/>
    <cellStyle name="Comma 2 27 5 7 3" xfId="1101"/>
    <cellStyle name="Comma 2 27 5 8" xfId="1102"/>
    <cellStyle name="Comma 2 27 5 8 2" xfId="1103"/>
    <cellStyle name="Comma 2 27 5 8 2 2" xfId="1104"/>
    <cellStyle name="Comma 2 27 5 8 3" xfId="1105"/>
    <cellStyle name="Comma 2 27 5 9" xfId="1106"/>
    <cellStyle name="Comma 2 27 5 9 2" xfId="1107"/>
    <cellStyle name="Comma 2 27 5 9 2 2" xfId="1108"/>
    <cellStyle name="Comma 2 27 5 9 3" xfId="1109"/>
    <cellStyle name="Comma 2 27 6" xfId="1110"/>
    <cellStyle name="Comma 2 27 6 10" xfId="1111"/>
    <cellStyle name="Comma 2 27 6 2" xfId="1112"/>
    <cellStyle name="Comma 2 27 6 2 2" xfId="1113"/>
    <cellStyle name="Comma 2 27 6 3" xfId="1114"/>
    <cellStyle name="Comma 2 27 6 4" xfId="1115"/>
    <cellStyle name="Comma 2 27 6 5" xfId="1116"/>
    <cellStyle name="Comma 2 27 6 6" xfId="1117"/>
    <cellStyle name="Comma 2 27 6 7" xfId="1118"/>
    <cellStyle name="Comma 2 27 6 8" xfId="1119"/>
    <cellStyle name="Comma 2 27 6 9" xfId="1120"/>
    <cellStyle name="Comma 2 27 7" xfId="1121"/>
    <cellStyle name="Comma 2 27 7 10" xfId="1122"/>
    <cellStyle name="Comma 2 27 7 2" xfId="1123"/>
    <cellStyle name="Comma 2 27 7 2 2" xfId="1124"/>
    <cellStyle name="Comma 2 27 7 3" xfId="1125"/>
    <cellStyle name="Comma 2 27 7 4" xfId="1126"/>
    <cellStyle name="Comma 2 27 7 5" xfId="1127"/>
    <cellStyle name="Comma 2 27 7 6" xfId="1128"/>
    <cellStyle name="Comma 2 27 7 7" xfId="1129"/>
    <cellStyle name="Comma 2 27 7 8" xfId="1130"/>
    <cellStyle name="Comma 2 27 7 9" xfId="1131"/>
    <cellStyle name="Comma 2 27 8" xfId="1132"/>
    <cellStyle name="Comma 2 27 8 2" xfId="1133"/>
    <cellStyle name="Comma 2 27 8 2 2" xfId="1134"/>
    <cellStyle name="Comma 2 27 8 3" xfId="1135"/>
    <cellStyle name="Comma 2 27 9" xfId="1136"/>
    <cellStyle name="Comma 2 27 9 2" xfId="1137"/>
    <cellStyle name="Comma 2 27 9 2 2" xfId="1138"/>
    <cellStyle name="Comma 2 27 9 3" xfId="1139"/>
    <cellStyle name="Comma 2 28" xfId="1140"/>
    <cellStyle name="Comma 2 29" xfId="1141"/>
    <cellStyle name="Comma 2 3" xfId="1142"/>
    <cellStyle name="Comma 2 3 10" xfId="1143"/>
    <cellStyle name="Comma 2 3 11" xfId="1144"/>
    <cellStyle name="Comma 2 3 12" xfId="1145"/>
    <cellStyle name="Comma 2 3 13" xfId="1146"/>
    <cellStyle name="Comma 2 3 2" xfId="1147"/>
    <cellStyle name="Comma 2 3 2 2" xfId="1148"/>
    <cellStyle name="Comma 2 3 2 2 2" xfId="1149"/>
    <cellStyle name="Comma 2 3 2 3" xfId="1150"/>
    <cellStyle name="Comma 2 3 3" xfId="1151"/>
    <cellStyle name="Comma 2 3 4" xfId="1152"/>
    <cellStyle name="Comma 2 3 5" xfId="1153"/>
    <cellStyle name="Comma 2 3 6" xfId="1154"/>
    <cellStyle name="Comma 2 3 7" xfId="1155"/>
    <cellStyle name="Comma 2 3 8" xfId="1156"/>
    <cellStyle name="Comma 2 3 9" xfId="1157"/>
    <cellStyle name="Comma 2 30" xfId="1158"/>
    <cellStyle name="Comma 2 31" xfId="1159"/>
    <cellStyle name="Comma 2 32" xfId="1160"/>
    <cellStyle name="Comma 2 33" xfId="1161"/>
    <cellStyle name="Comma 2 34" xfId="1162"/>
    <cellStyle name="Comma 2 35" xfId="1163"/>
    <cellStyle name="Comma 2 36" xfId="1164"/>
    <cellStyle name="Comma 2 37" xfId="1165"/>
    <cellStyle name="Comma 2 38" xfId="1166"/>
    <cellStyle name="Comma 2 39" xfId="1167"/>
    <cellStyle name="Comma 2 4" xfId="1168"/>
    <cellStyle name="Comma 2 4 10" xfId="1169"/>
    <cellStyle name="Comma 2 4 11" xfId="1170"/>
    <cellStyle name="Comma 2 4 12" xfId="1171"/>
    <cellStyle name="Comma 2 4 13" xfId="1172"/>
    <cellStyle name="Comma 2 4 2" xfId="1173"/>
    <cellStyle name="Comma 2 4 2 2" xfId="1174"/>
    <cellStyle name="Comma 2 4 2 2 2" xfId="1175"/>
    <cellStyle name="Comma 2 4 2 3" xfId="1176"/>
    <cellStyle name="Comma 2 4 3" xfId="1177"/>
    <cellStyle name="Comma 2 4 4" xfId="1178"/>
    <cellStyle name="Comma 2 4 5" xfId="1179"/>
    <cellStyle name="Comma 2 4 6" xfId="1180"/>
    <cellStyle name="Comma 2 4 7" xfId="1181"/>
    <cellStyle name="Comma 2 4 8" xfId="1182"/>
    <cellStyle name="Comma 2 4 9" xfId="1183"/>
    <cellStyle name="Comma 2 40" xfId="1184"/>
    <cellStyle name="Comma 2 41" xfId="1185"/>
    <cellStyle name="Comma 2 42" xfId="1186"/>
    <cellStyle name="Comma 2 43" xfId="1187"/>
    <cellStyle name="Comma 2 44" xfId="1188"/>
    <cellStyle name="Comma 2 45" xfId="1189"/>
    <cellStyle name="Comma 2 46" xfId="1190"/>
    <cellStyle name="Comma 2 47" xfId="1191"/>
    <cellStyle name="Comma 2 48" xfId="1192"/>
    <cellStyle name="Comma 2 49" xfId="1193"/>
    <cellStyle name="Comma 2 5" xfId="1194"/>
    <cellStyle name="Comma 2 5 2" xfId="1195"/>
    <cellStyle name="Comma 2 5 3" xfId="1196"/>
    <cellStyle name="Comma 2 5 4" xfId="1197"/>
    <cellStyle name="Comma 2 5 5" xfId="1198"/>
    <cellStyle name="Comma 2 5 6" xfId="1199"/>
    <cellStyle name="Comma 2 5 7" xfId="1200"/>
    <cellStyle name="Comma 2 5 8" xfId="1201"/>
    <cellStyle name="Comma 2 5 9" xfId="1202"/>
    <cellStyle name="Comma 2 50" xfId="1203"/>
    <cellStyle name="Comma 2 51" xfId="1204"/>
    <cellStyle name="Comma 2 52" xfId="1205"/>
    <cellStyle name="Comma 2 53" xfId="1206"/>
    <cellStyle name="Comma 2 54" xfId="1207"/>
    <cellStyle name="Comma 2 55" xfId="1208"/>
    <cellStyle name="Comma 2 56" xfId="1209"/>
    <cellStyle name="Comma 2 57" xfId="1210"/>
    <cellStyle name="Comma 2 58" xfId="1211"/>
    <cellStyle name="Comma 2 59" xfId="1212"/>
    <cellStyle name="Comma 2 6" xfId="1213"/>
    <cellStyle name="Comma 2 6 2" xfId="1214"/>
    <cellStyle name="Comma 2 6 3" xfId="1215"/>
    <cellStyle name="Comma 2 6 4" xfId="1216"/>
    <cellStyle name="Comma 2 6 5" xfId="1217"/>
    <cellStyle name="Comma 2 6 6" xfId="1218"/>
    <cellStyle name="Comma 2 6 7" xfId="1219"/>
    <cellStyle name="Comma 2 6 8" xfId="1220"/>
    <cellStyle name="Comma 2 6 9" xfId="1221"/>
    <cellStyle name="Comma 2 60" xfId="1222"/>
    <cellStyle name="Comma 2 61" xfId="1223"/>
    <cellStyle name="Comma 2 62" xfId="1224"/>
    <cellStyle name="Comma 2 63" xfId="1225"/>
    <cellStyle name="Comma 2 64" xfId="1226"/>
    <cellStyle name="Comma 2 65" xfId="1227"/>
    <cellStyle name="Comma 2 66" xfId="1228"/>
    <cellStyle name="Comma 2 67" xfId="1229"/>
    <cellStyle name="Comma 2 68" xfId="1230"/>
    <cellStyle name="Comma 2 69" xfId="1231"/>
    <cellStyle name="Comma 2 7" xfId="1232"/>
    <cellStyle name="Comma 2 7 2" xfId="1233"/>
    <cellStyle name="Comma 2 7 3" xfId="1234"/>
    <cellStyle name="Comma 2 7 4" xfId="1235"/>
    <cellStyle name="Comma 2 7 5" xfId="1236"/>
    <cellStyle name="Comma 2 7 6" xfId="1237"/>
    <cellStyle name="Comma 2 7 7" xfId="1238"/>
    <cellStyle name="Comma 2 7 8" xfId="1239"/>
    <cellStyle name="Comma 2 7 9" xfId="1240"/>
    <cellStyle name="Comma 2 70" xfId="1241"/>
    <cellStyle name="Comma 2 71" xfId="1242"/>
    <cellStyle name="Comma 2 72" xfId="1243"/>
    <cellStyle name="Comma 2 73" xfId="1244"/>
    <cellStyle name="Comma 2 74" xfId="1245"/>
    <cellStyle name="Comma 2 75" xfId="1246"/>
    <cellStyle name="Comma 2 76" xfId="1247"/>
    <cellStyle name="Comma 2 77" xfId="1248"/>
    <cellStyle name="Comma 2 78" xfId="1249"/>
    <cellStyle name="Comma 2 79" xfId="1250"/>
    <cellStyle name="Comma 2 8" xfId="1251"/>
    <cellStyle name="Comma 2 8 2" xfId="1252"/>
    <cellStyle name="Comma 2 8 3" xfId="1253"/>
    <cellStyle name="Comma 2 8 4" xfId="1254"/>
    <cellStyle name="Comma 2 8 5" xfId="1255"/>
    <cellStyle name="Comma 2 8 6" xfId="1256"/>
    <cellStyle name="Comma 2 8 7" xfId="1257"/>
    <cellStyle name="Comma 2 8 8" xfId="1258"/>
    <cellStyle name="Comma 2 8 9" xfId="1259"/>
    <cellStyle name="Comma 2 80" xfId="1260"/>
    <cellStyle name="Comma 2 81" xfId="1261"/>
    <cellStyle name="Comma 2 82" xfId="1262"/>
    <cellStyle name="Comma 2 83" xfId="1263"/>
    <cellStyle name="Comma 2 84" xfId="1264"/>
    <cellStyle name="Comma 2 85" xfId="1265"/>
    <cellStyle name="Comma 2 86" xfId="1266"/>
    <cellStyle name="Comma 2 87" xfId="1267"/>
    <cellStyle name="Comma 2 88" xfId="1268"/>
    <cellStyle name="Comma 2 9" xfId="1269"/>
    <cellStyle name="Comma 2 9 2" xfId="1270"/>
    <cellStyle name="Comma 2 9 3" xfId="1271"/>
    <cellStyle name="Comma 2 9 4" xfId="1272"/>
    <cellStyle name="Comma 2 9 5" xfId="1273"/>
    <cellStyle name="Comma 2 9 6" xfId="1274"/>
    <cellStyle name="Comma 2 9 7" xfId="1275"/>
    <cellStyle name="Comma 2 9 8" xfId="1276"/>
    <cellStyle name="Comma 2 9 9" xfId="1277"/>
    <cellStyle name="Comma 3" xfId="1278"/>
    <cellStyle name="Comma 3 10" xfId="1279"/>
    <cellStyle name="Comma 3 11" xfId="1280"/>
    <cellStyle name="Comma 3 12" xfId="1281"/>
    <cellStyle name="Comma 3 13" xfId="1282"/>
    <cellStyle name="Comma 3 14" xfId="1283"/>
    <cellStyle name="Comma 3 15" xfId="1284"/>
    <cellStyle name="Comma 3 16" xfId="1285"/>
    <cellStyle name="Comma 3 17" xfId="1286"/>
    <cellStyle name="Comma 3 2" xfId="1287"/>
    <cellStyle name="Comma 3 3" xfId="1288"/>
    <cellStyle name="Comma 3 4" xfId="1289"/>
    <cellStyle name="Comma 3 5" xfId="1290"/>
    <cellStyle name="Comma 3 6" xfId="1291"/>
    <cellStyle name="Comma 3 7" xfId="1292"/>
    <cellStyle name="Comma 3 8" xfId="1293"/>
    <cellStyle name="Comma 3 9" xfId="1294"/>
    <cellStyle name="Comma 4" xfId="1295"/>
    <cellStyle name="Comma 4 10" xfId="1296"/>
    <cellStyle name="Comma 4 11" xfId="1297"/>
    <cellStyle name="Comma 4 12" xfId="1298"/>
    <cellStyle name="Comma 4 13" xfId="1299"/>
    <cellStyle name="Comma 4 14" xfId="1300"/>
    <cellStyle name="Comma 4 15" xfId="1301"/>
    <cellStyle name="Comma 4 16" xfId="1302"/>
    <cellStyle name="Comma 4 17" xfId="1303"/>
    <cellStyle name="Comma 4 18" xfId="1304"/>
    <cellStyle name="Comma 4 19" xfId="1305"/>
    <cellStyle name="Comma 4 2" xfId="1306"/>
    <cellStyle name="Comma 4 20" xfId="1307"/>
    <cellStyle name="Comma 4 3" xfId="1308"/>
    <cellStyle name="Comma 4 4" xfId="1309"/>
    <cellStyle name="Comma 4 5" xfId="1310"/>
    <cellStyle name="Comma 4 6" xfId="1311"/>
    <cellStyle name="Comma 4 7" xfId="1312"/>
    <cellStyle name="Comma 4 8" xfId="1313"/>
    <cellStyle name="Comma 4 9" xfId="1314"/>
    <cellStyle name="Comma 5" xfId="1315"/>
    <cellStyle name="Comma 6" xfId="1316"/>
    <cellStyle name="Comma 6 10" xfId="1317"/>
    <cellStyle name="Comma 6 10 2" xfId="1318"/>
    <cellStyle name="Comma 6 10 2 2" xfId="1319"/>
    <cellStyle name="Comma 6 10 3" xfId="1320"/>
    <cellStyle name="Comma 6 11" xfId="1321"/>
    <cellStyle name="Comma 6 11 2" xfId="1322"/>
    <cellStyle name="Comma 6 11 2 2" xfId="1323"/>
    <cellStyle name="Comma 6 11 3" xfId="1324"/>
    <cellStyle name="Comma 6 12" xfId="1325"/>
    <cellStyle name="Comma 6 12 2" xfId="1326"/>
    <cellStyle name="Comma 6 12 2 2" xfId="1327"/>
    <cellStyle name="Comma 6 12 3" xfId="1328"/>
    <cellStyle name="Comma 6 13" xfId="1329"/>
    <cellStyle name="Comma 6 13 2" xfId="1330"/>
    <cellStyle name="Comma 6 13 2 2" xfId="1331"/>
    <cellStyle name="Comma 6 13 3" xfId="1332"/>
    <cellStyle name="Comma 6 14" xfId="1333"/>
    <cellStyle name="Comma 6 14 2" xfId="1334"/>
    <cellStyle name="Comma 6 14 2 2" xfId="1335"/>
    <cellStyle name="Comma 6 14 3" xfId="1336"/>
    <cellStyle name="Comma 6 15" xfId="1337"/>
    <cellStyle name="Comma 6 15 2" xfId="1338"/>
    <cellStyle name="Comma 6 15 2 2" xfId="1339"/>
    <cellStyle name="Comma 6 15 3" xfId="1340"/>
    <cellStyle name="Comma 6 16" xfId="1341"/>
    <cellStyle name="Comma 6 16 2" xfId="1342"/>
    <cellStyle name="Comma 6 16 2 2" xfId="1343"/>
    <cellStyle name="Comma 6 16 3" xfId="1344"/>
    <cellStyle name="Comma 6 17" xfId="1345"/>
    <cellStyle name="Comma 6 17 2" xfId="1346"/>
    <cellStyle name="Comma 6 17 2 2" xfId="1347"/>
    <cellStyle name="Comma 6 17 3" xfId="1348"/>
    <cellStyle name="Comma 6 18" xfId="1349"/>
    <cellStyle name="Comma 6 18 2" xfId="1350"/>
    <cellStyle name="Comma 6 18 2 2" xfId="1351"/>
    <cellStyle name="Comma 6 18 3" xfId="1352"/>
    <cellStyle name="Comma 6 19" xfId="1353"/>
    <cellStyle name="Comma 6 19 2" xfId="1354"/>
    <cellStyle name="Comma 6 19 2 2" xfId="1355"/>
    <cellStyle name="Comma 6 19 3" xfId="1356"/>
    <cellStyle name="Comma 6 2" xfId="1357"/>
    <cellStyle name="Comma 6 2 10" xfId="1358"/>
    <cellStyle name="Comma 6 2 10 2" xfId="1359"/>
    <cellStyle name="Comma 6 2 10 2 2" xfId="1360"/>
    <cellStyle name="Comma 6 2 10 3" xfId="1361"/>
    <cellStyle name="Comma 6 2 11" xfId="1362"/>
    <cellStyle name="Comma 6 2 11 2" xfId="1363"/>
    <cellStyle name="Comma 6 2 11 2 2" xfId="1364"/>
    <cellStyle name="Comma 6 2 11 3" xfId="1365"/>
    <cellStyle name="Comma 6 2 12" xfId="1366"/>
    <cellStyle name="Comma 6 2 12 2" xfId="1367"/>
    <cellStyle name="Comma 6 2 12 2 2" xfId="1368"/>
    <cellStyle name="Comma 6 2 12 3" xfId="1369"/>
    <cellStyle name="Comma 6 2 13" xfId="1370"/>
    <cellStyle name="Comma 6 2 13 2" xfId="1371"/>
    <cellStyle name="Comma 6 2 13 2 2" xfId="1372"/>
    <cellStyle name="Comma 6 2 13 3" xfId="1373"/>
    <cellStyle name="Comma 6 2 14" xfId="1374"/>
    <cellStyle name="Comma 6 2 14 2" xfId="1375"/>
    <cellStyle name="Comma 6 2 14 2 2" xfId="1376"/>
    <cellStyle name="Comma 6 2 14 3" xfId="1377"/>
    <cellStyle name="Comma 6 2 15" xfId="1378"/>
    <cellStyle name="Comma 6 2 15 2" xfId="1379"/>
    <cellStyle name="Comma 6 2 15 2 2" xfId="1380"/>
    <cellStyle name="Comma 6 2 15 3" xfId="1381"/>
    <cellStyle name="Comma 6 2 16" xfId="1382"/>
    <cellStyle name="Comma 6 2 16 2" xfId="1383"/>
    <cellStyle name="Comma 6 2 17" xfId="1384"/>
    <cellStyle name="Comma 6 2 18" xfId="1385"/>
    <cellStyle name="Comma 6 2 19" xfId="1386"/>
    <cellStyle name="Comma 6 2 2" xfId="1387"/>
    <cellStyle name="Comma 6 2 2 10" xfId="1388"/>
    <cellStyle name="Comma 6 2 2 2" xfId="1389"/>
    <cellStyle name="Comma 6 2 2 2 2" xfId="1390"/>
    <cellStyle name="Comma 6 2 2 3" xfId="1391"/>
    <cellStyle name="Comma 6 2 2 4" xfId="1392"/>
    <cellStyle name="Comma 6 2 2 5" xfId="1393"/>
    <cellStyle name="Comma 6 2 2 6" xfId="1394"/>
    <cellStyle name="Comma 6 2 2 7" xfId="1395"/>
    <cellStyle name="Comma 6 2 2 8" xfId="1396"/>
    <cellStyle name="Comma 6 2 2 9" xfId="1397"/>
    <cellStyle name="Comma 6 2 20" xfId="1398"/>
    <cellStyle name="Comma 6 2 21" xfId="1399"/>
    <cellStyle name="Comma 6 2 22" xfId="1400"/>
    <cellStyle name="Comma 6 2 23" xfId="1401"/>
    <cellStyle name="Comma 6 2 24" xfId="1402"/>
    <cellStyle name="Comma 6 2 3" xfId="1403"/>
    <cellStyle name="Comma 6 2 3 10" xfId="1404"/>
    <cellStyle name="Comma 6 2 3 2" xfId="1405"/>
    <cellStyle name="Comma 6 2 3 2 2" xfId="1406"/>
    <cellStyle name="Comma 6 2 3 3" xfId="1407"/>
    <cellStyle name="Comma 6 2 3 4" xfId="1408"/>
    <cellStyle name="Comma 6 2 3 5" xfId="1409"/>
    <cellStyle name="Comma 6 2 3 6" xfId="1410"/>
    <cellStyle name="Comma 6 2 3 7" xfId="1411"/>
    <cellStyle name="Comma 6 2 3 8" xfId="1412"/>
    <cellStyle name="Comma 6 2 3 9" xfId="1413"/>
    <cellStyle name="Comma 6 2 4" xfId="1414"/>
    <cellStyle name="Comma 6 2 4 2" xfId="1415"/>
    <cellStyle name="Comma 6 2 4 2 2" xfId="1416"/>
    <cellStyle name="Comma 6 2 4 3" xfId="1417"/>
    <cellStyle name="Comma 6 2 5" xfId="1418"/>
    <cellStyle name="Comma 6 2 5 2" xfId="1419"/>
    <cellStyle name="Comma 6 2 5 2 2" xfId="1420"/>
    <cellStyle name="Comma 6 2 5 3" xfId="1421"/>
    <cellStyle name="Comma 6 2 6" xfId="1422"/>
    <cellStyle name="Comma 6 2 6 2" xfId="1423"/>
    <cellStyle name="Comma 6 2 6 2 2" xfId="1424"/>
    <cellStyle name="Comma 6 2 6 3" xfId="1425"/>
    <cellStyle name="Comma 6 2 7" xfId="1426"/>
    <cellStyle name="Comma 6 2 7 2" xfId="1427"/>
    <cellStyle name="Comma 6 2 7 2 2" xfId="1428"/>
    <cellStyle name="Comma 6 2 7 3" xfId="1429"/>
    <cellStyle name="Comma 6 2 8" xfId="1430"/>
    <cellStyle name="Comma 6 2 8 2" xfId="1431"/>
    <cellStyle name="Comma 6 2 8 2 2" xfId="1432"/>
    <cellStyle name="Comma 6 2 8 3" xfId="1433"/>
    <cellStyle name="Comma 6 2 9" xfId="1434"/>
    <cellStyle name="Comma 6 2 9 2" xfId="1435"/>
    <cellStyle name="Comma 6 2 9 2 2" xfId="1436"/>
    <cellStyle name="Comma 6 2 9 3" xfId="1437"/>
    <cellStyle name="Comma 6 20" xfId="1438"/>
    <cellStyle name="Comma 6 20 2" xfId="1439"/>
    <cellStyle name="Comma 6 21" xfId="1440"/>
    <cellStyle name="Comma 6 22" xfId="1441"/>
    <cellStyle name="Comma 6 23" xfId="1442"/>
    <cellStyle name="Comma 6 24" xfId="1443"/>
    <cellStyle name="Comma 6 25" xfId="1444"/>
    <cellStyle name="Comma 6 26" xfId="1445"/>
    <cellStyle name="Comma 6 27" xfId="1446"/>
    <cellStyle name="Comma 6 3" xfId="1447"/>
    <cellStyle name="Comma 6 3 10" xfId="1448"/>
    <cellStyle name="Comma 6 3 10 2" xfId="1449"/>
    <cellStyle name="Comma 6 3 10 2 2" xfId="1450"/>
    <cellStyle name="Comma 6 3 10 3" xfId="1451"/>
    <cellStyle name="Comma 6 3 11" xfId="1452"/>
    <cellStyle name="Comma 6 3 11 2" xfId="1453"/>
    <cellStyle name="Comma 6 3 11 2 2" xfId="1454"/>
    <cellStyle name="Comma 6 3 11 3" xfId="1455"/>
    <cellStyle name="Comma 6 3 12" xfId="1456"/>
    <cellStyle name="Comma 6 3 12 2" xfId="1457"/>
    <cellStyle name="Comma 6 3 12 2 2" xfId="1458"/>
    <cellStyle name="Comma 6 3 12 3" xfId="1459"/>
    <cellStyle name="Comma 6 3 13" xfId="1460"/>
    <cellStyle name="Comma 6 3 13 2" xfId="1461"/>
    <cellStyle name="Comma 6 3 13 2 2" xfId="1462"/>
    <cellStyle name="Comma 6 3 13 3" xfId="1463"/>
    <cellStyle name="Comma 6 3 14" xfId="1464"/>
    <cellStyle name="Comma 6 3 14 2" xfId="1465"/>
    <cellStyle name="Comma 6 3 14 2 2" xfId="1466"/>
    <cellStyle name="Comma 6 3 14 3" xfId="1467"/>
    <cellStyle name="Comma 6 3 15" xfId="1468"/>
    <cellStyle name="Comma 6 3 15 2" xfId="1469"/>
    <cellStyle name="Comma 6 3 15 2 2" xfId="1470"/>
    <cellStyle name="Comma 6 3 15 3" xfId="1471"/>
    <cellStyle name="Comma 6 3 16" xfId="1472"/>
    <cellStyle name="Comma 6 3 16 2" xfId="1473"/>
    <cellStyle name="Comma 6 3 17" xfId="1474"/>
    <cellStyle name="Comma 6 3 18" xfId="1475"/>
    <cellStyle name="Comma 6 3 19" xfId="1476"/>
    <cellStyle name="Comma 6 3 2" xfId="1477"/>
    <cellStyle name="Comma 6 3 2 10" xfId="1478"/>
    <cellStyle name="Comma 6 3 2 2" xfId="1479"/>
    <cellStyle name="Comma 6 3 2 2 2" xfId="1480"/>
    <cellStyle name="Comma 6 3 2 3" xfId="1481"/>
    <cellStyle name="Comma 6 3 2 4" xfId="1482"/>
    <cellStyle name="Comma 6 3 2 5" xfId="1483"/>
    <cellStyle name="Comma 6 3 2 6" xfId="1484"/>
    <cellStyle name="Comma 6 3 2 7" xfId="1485"/>
    <cellStyle name="Comma 6 3 2 8" xfId="1486"/>
    <cellStyle name="Comma 6 3 2 9" xfId="1487"/>
    <cellStyle name="Comma 6 3 20" xfId="1488"/>
    <cellStyle name="Comma 6 3 21" xfId="1489"/>
    <cellStyle name="Comma 6 3 22" xfId="1490"/>
    <cellStyle name="Comma 6 3 23" xfId="1491"/>
    <cellStyle name="Comma 6 3 24" xfId="1492"/>
    <cellStyle name="Comma 6 3 3" xfId="1493"/>
    <cellStyle name="Comma 6 3 3 10" xfId="1494"/>
    <cellStyle name="Comma 6 3 3 2" xfId="1495"/>
    <cellStyle name="Comma 6 3 3 2 2" xfId="1496"/>
    <cellStyle name="Comma 6 3 3 3" xfId="1497"/>
    <cellStyle name="Comma 6 3 3 4" xfId="1498"/>
    <cellStyle name="Comma 6 3 3 5" xfId="1499"/>
    <cellStyle name="Comma 6 3 3 6" xfId="1500"/>
    <cellStyle name="Comma 6 3 3 7" xfId="1501"/>
    <cellStyle name="Comma 6 3 3 8" xfId="1502"/>
    <cellStyle name="Comma 6 3 3 9" xfId="1503"/>
    <cellStyle name="Comma 6 3 4" xfId="1504"/>
    <cellStyle name="Comma 6 3 4 2" xfId="1505"/>
    <cellStyle name="Comma 6 3 4 2 2" xfId="1506"/>
    <cellStyle name="Comma 6 3 4 3" xfId="1507"/>
    <cellStyle name="Comma 6 3 5" xfId="1508"/>
    <cellStyle name="Comma 6 3 5 2" xfId="1509"/>
    <cellStyle name="Comma 6 3 5 2 2" xfId="1510"/>
    <cellStyle name="Comma 6 3 5 3" xfId="1511"/>
    <cellStyle name="Comma 6 3 6" xfId="1512"/>
    <cellStyle name="Comma 6 3 6 2" xfId="1513"/>
    <cellStyle name="Comma 6 3 6 2 2" xfId="1514"/>
    <cellStyle name="Comma 6 3 6 3" xfId="1515"/>
    <cellStyle name="Comma 6 3 7" xfId="1516"/>
    <cellStyle name="Comma 6 3 7 2" xfId="1517"/>
    <cellStyle name="Comma 6 3 7 2 2" xfId="1518"/>
    <cellStyle name="Comma 6 3 7 3" xfId="1519"/>
    <cellStyle name="Comma 6 3 8" xfId="1520"/>
    <cellStyle name="Comma 6 3 8 2" xfId="1521"/>
    <cellStyle name="Comma 6 3 8 2 2" xfId="1522"/>
    <cellStyle name="Comma 6 3 8 3" xfId="1523"/>
    <cellStyle name="Comma 6 3 9" xfId="1524"/>
    <cellStyle name="Comma 6 3 9 2" xfId="1525"/>
    <cellStyle name="Comma 6 3 9 2 2" xfId="1526"/>
    <cellStyle name="Comma 6 3 9 3" xfId="1527"/>
    <cellStyle name="Comma 6 4" xfId="1528"/>
    <cellStyle name="Comma 6 4 10" xfId="1529"/>
    <cellStyle name="Comma 6 4 10 2" xfId="1530"/>
    <cellStyle name="Comma 6 4 10 2 2" xfId="1531"/>
    <cellStyle name="Comma 6 4 10 3" xfId="1532"/>
    <cellStyle name="Comma 6 4 11" xfId="1533"/>
    <cellStyle name="Comma 6 4 11 2" xfId="1534"/>
    <cellStyle name="Comma 6 4 11 2 2" xfId="1535"/>
    <cellStyle name="Comma 6 4 11 3" xfId="1536"/>
    <cellStyle name="Comma 6 4 12" xfId="1537"/>
    <cellStyle name="Comma 6 4 12 2" xfId="1538"/>
    <cellStyle name="Comma 6 4 12 2 2" xfId="1539"/>
    <cellStyle name="Comma 6 4 12 3" xfId="1540"/>
    <cellStyle name="Comma 6 4 13" xfId="1541"/>
    <cellStyle name="Comma 6 4 13 2" xfId="1542"/>
    <cellStyle name="Comma 6 4 13 2 2" xfId="1543"/>
    <cellStyle name="Comma 6 4 13 3" xfId="1544"/>
    <cellStyle name="Comma 6 4 14" xfId="1545"/>
    <cellStyle name="Comma 6 4 14 2" xfId="1546"/>
    <cellStyle name="Comma 6 4 14 2 2" xfId="1547"/>
    <cellStyle name="Comma 6 4 14 3" xfId="1548"/>
    <cellStyle name="Comma 6 4 15" xfId="1549"/>
    <cellStyle name="Comma 6 4 15 2" xfId="1550"/>
    <cellStyle name="Comma 6 4 15 2 2" xfId="1551"/>
    <cellStyle name="Comma 6 4 15 3" xfId="1552"/>
    <cellStyle name="Comma 6 4 16" xfId="1553"/>
    <cellStyle name="Comma 6 4 16 2" xfId="1554"/>
    <cellStyle name="Comma 6 4 17" xfId="1555"/>
    <cellStyle name="Comma 6 4 18" xfId="1556"/>
    <cellStyle name="Comma 6 4 19" xfId="1557"/>
    <cellStyle name="Comma 6 4 2" xfId="1558"/>
    <cellStyle name="Comma 6 4 2 10" xfId="1559"/>
    <cellStyle name="Comma 6 4 2 2" xfId="1560"/>
    <cellStyle name="Comma 6 4 2 2 2" xfId="1561"/>
    <cellStyle name="Comma 6 4 2 3" xfId="1562"/>
    <cellStyle name="Comma 6 4 2 4" xfId="1563"/>
    <cellStyle name="Comma 6 4 2 5" xfId="1564"/>
    <cellStyle name="Comma 6 4 2 6" xfId="1565"/>
    <cellStyle name="Comma 6 4 2 7" xfId="1566"/>
    <cellStyle name="Comma 6 4 2 8" xfId="1567"/>
    <cellStyle name="Comma 6 4 2 9" xfId="1568"/>
    <cellStyle name="Comma 6 4 20" xfId="1569"/>
    <cellStyle name="Comma 6 4 21" xfId="1570"/>
    <cellStyle name="Comma 6 4 22" xfId="1571"/>
    <cellStyle name="Comma 6 4 23" xfId="1572"/>
    <cellStyle name="Comma 6 4 24" xfId="1573"/>
    <cellStyle name="Comma 6 4 3" xfId="1574"/>
    <cellStyle name="Comma 6 4 3 10" xfId="1575"/>
    <cellStyle name="Comma 6 4 3 2" xfId="1576"/>
    <cellStyle name="Comma 6 4 3 2 2" xfId="1577"/>
    <cellStyle name="Comma 6 4 3 3" xfId="1578"/>
    <cellStyle name="Comma 6 4 3 4" xfId="1579"/>
    <cellStyle name="Comma 6 4 3 5" xfId="1580"/>
    <cellStyle name="Comma 6 4 3 6" xfId="1581"/>
    <cellStyle name="Comma 6 4 3 7" xfId="1582"/>
    <cellStyle name="Comma 6 4 3 8" xfId="1583"/>
    <cellStyle name="Comma 6 4 3 9" xfId="1584"/>
    <cellStyle name="Comma 6 4 4" xfId="1585"/>
    <cellStyle name="Comma 6 4 4 2" xfId="1586"/>
    <cellStyle name="Comma 6 4 4 2 2" xfId="1587"/>
    <cellStyle name="Comma 6 4 4 3" xfId="1588"/>
    <cellStyle name="Comma 6 4 5" xfId="1589"/>
    <cellStyle name="Comma 6 4 5 2" xfId="1590"/>
    <cellStyle name="Comma 6 4 5 2 2" xfId="1591"/>
    <cellStyle name="Comma 6 4 5 3" xfId="1592"/>
    <cellStyle name="Comma 6 4 6" xfId="1593"/>
    <cellStyle name="Comma 6 4 6 2" xfId="1594"/>
    <cellStyle name="Comma 6 4 6 2 2" xfId="1595"/>
    <cellStyle name="Comma 6 4 6 3" xfId="1596"/>
    <cellStyle name="Comma 6 4 7" xfId="1597"/>
    <cellStyle name="Comma 6 4 7 2" xfId="1598"/>
    <cellStyle name="Comma 6 4 7 2 2" xfId="1599"/>
    <cellStyle name="Comma 6 4 7 3" xfId="1600"/>
    <cellStyle name="Comma 6 4 8" xfId="1601"/>
    <cellStyle name="Comma 6 4 8 2" xfId="1602"/>
    <cellStyle name="Comma 6 4 8 2 2" xfId="1603"/>
    <cellStyle name="Comma 6 4 8 3" xfId="1604"/>
    <cellStyle name="Comma 6 4 9" xfId="1605"/>
    <cellStyle name="Comma 6 4 9 2" xfId="1606"/>
    <cellStyle name="Comma 6 4 9 2 2" xfId="1607"/>
    <cellStyle name="Comma 6 4 9 3" xfId="1608"/>
    <cellStyle name="Comma 6 5" xfId="1609"/>
    <cellStyle name="Comma 6 5 10" xfId="1610"/>
    <cellStyle name="Comma 6 5 10 2" xfId="1611"/>
    <cellStyle name="Comma 6 5 10 2 2" xfId="1612"/>
    <cellStyle name="Comma 6 5 10 3" xfId="1613"/>
    <cellStyle name="Comma 6 5 11" xfId="1614"/>
    <cellStyle name="Comma 6 5 11 2" xfId="1615"/>
    <cellStyle name="Comma 6 5 11 2 2" xfId="1616"/>
    <cellStyle name="Comma 6 5 11 3" xfId="1617"/>
    <cellStyle name="Comma 6 5 12" xfId="1618"/>
    <cellStyle name="Comma 6 5 12 2" xfId="1619"/>
    <cellStyle name="Comma 6 5 12 2 2" xfId="1620"/>
    <cellStyle name="Comma 6 5 12 3" xfId="1621"/>
    <cellStyle name="Comma 6 5 13" xfId="1622"/>
    <cellStyle name="Comma 6 5 13 2" xfId="1623"/>
    <cellStyle name="Comma 6 5 13 2 2" xfId="1624"/>
    <cellStyle name="Comma 6 5 13 3" xfId="1625"/>
    <cellStyle name="Comma 6 5 14" xfId="1626"/>
    <cellStyle name="Comma 6 5 14 2" xfId="1627"/>
    <cellStyle name="Comma 6 5 14 2 2" xfId="1628"/>
    <cellStyle name="Comma 6 5 14 3" xfId="1629"/>
    <cellStyle name="Comma 6 5 15" xfId="1630"/>
    <cellStyle name="Comma 6 5 15 2" xfId="1631"/>
    <cellStyle name="Comma 6 5 15 2 2" xfId="1632"/>
    <cellStyle name="Comma 6 5 15 3" xfId="1633"/>
    <cellStyle name="Comma 6 5 16" xfId="1634"/>
    <cellStyle name="Comma 6 5 16 2" xfId="1635"/>
    <cellStyle name="Comma 6 5 17" xfId="1636"/>
    <cellStyle name="Comma 6 5 18" xfId="1637"/>
    <cellStyle name="Comma 6 5 19" xfId="1638"/>
    <cellStyle name="Comma 6 5 2" xfId="1639"/>
    <cellStyle name="Comma 6 5 2 10" xfId="1640"/>
    <cellStyle name="Comma 6 5 2 2" xfId="1641"/>
    <cellStyle name="Comma 6 5 2 2 2" xfId="1642"/>
    <cellStyle name="Comma 6 5 2 3" xfId="1643"/>
    <cellStyle name="Comma 6 5 2 4" xfId="1644"/>
    <cellStyle name="Comma 6 5 2 5" xfId="1645"/>
    <cellStyle name="Comma 6 5 2 6" xfId="1646"/>
    <cellStyle name="Comma 6 5 2 7" xfId="1647"/>
    <cellStyle name="Comma 6 5 2 8" xfId="1648"/>
    <cellStyle name="Comma 6 5 2 9" xfId="1649"/>
    <cellStyle name="Comma 6 5 20" xfId="1650"/>
    <cellStyle name="Comma 6 5 21" xfId="1651"/>
    <cellStyle name="Comma 6 5 22" xfId="1652"/>
    <cellStyle name="Comma 6 5 23" xfId="1653"/>
    <cellStyle name="Comma 6 5 24" xfId="1654"/>
    <cellStyle name="Comma 6 5 3" xfId="1655"/>
    <cellStyle name="Comma 6 5 3 10" xfId="1656"/>
    <cellStyle name="Comma 6 5 3 2" xfId="1657"/>
    <cellStyle name="Comma 6 5 3 2 2" xfId="1658"/>
    <cellStyle name="Comma 6 5 3 3" xfId="1659"/>
    <cellStyle name="Comma 6 5 3 4" xfId="1660"/>
    <cellStyle name="Comma 6 5 3 5" xfId="1661"/>
    <cellStyle name="Comma 6 5 3 6" xfId="1662"/>
    <cellStyle name="Comma 6 5 3 7" xfId="1663"/>
    <cellStyle name="Comma 6 5 3 8" xfId="1664"/>
    <cellStyle name="Comma 6 5 3 9" xfId="1665"/>
    <cellStyle name="Comma 6 5 4" xfId="1666"/>
    <cellStyle name="Comma 6 5 4 2" xfId="1667"/>
    <cellStyle name="Comma 6 5 4 2 2" xfId="1668"/>
    <cellStyle name="Comma 6 5 4 3" xfId="1669"/>
    <cellStyle name="Comma 6 5 5" xfId="1670"/>
    <cellStyle name="Comma 6 5 5 2" xfId="1671"/>
    <cellStyle name="Comma 6 5 5 2 2" xfId="1672"/>
    <cellStyle name="Comma 6 5 5 3" xfId="1673"/>
    <cellStyle name="Comma 6 5 6" xfId="1674"/>
    <cellStyle name="Comma 6 5 6 2" xfId="1675"/>
    <cellStyle name="Comma 6 5 6 2 2" xfId="1676"/>
    <cellStyle name="Comma 6 5 6 3" xfId="1677"/>
    <cellStyle name="Comma 6 5 7" xfId="1678"/>
    <cellStyle name="Comma 6 5 7 2" xfId="1679"/>
    <cellStyle name="Comma 6 5 7 2 2" xfId="1680"/>
    <cellStyle name="Comma 6 5 7 3" xfId="1681"/>
    <cellStyle name="Comma 6 5 8" xfId="1682"/>
    <cellStyle name="Comma 6 5 8 2" xfId="1683"/>
    <cellStyle name="Comma 6 5 8 2 2" xfId="1684"/>
    <cellStyle name="Comma 6 5 8 3" xfId="1685"/>
    <cellStyle name="Comma 6 5 9" xfId="1686"/>
    <cellStyle name="Comma 6 5 9 2" xfId="1687"/>
    <cellStyle name="Comma 6 5 9 2 2" xfId="1688"/>
    <cellStyle name="Comma 6 5 9 3" xfId="1689"/>
    <cellStyle name="Comma 6 6" xfId="1690"/>
    <cellStyle name="Comma 6 6 10" xfId="1691"/>
    <cellStyle name="Comma 6 6 2" xfId="1692"/>
    <cellStyle name="Comma 6 6 2 2" xfId="1693"/>
    <cellStyle name="Comma 6 6 3" xfId="1694"/>
    <cellStyle name="Comma 6 6 4" xfId="1695"/>
    <cellStyle name="Comma 6 6 5" xfId="1696"/>
    <cellStyle name="Comma 6 6 6" xfId="1697"/>
    <cellStyle name="Comma 6 6 7" xfId="1698"/>
    <cellStyle name="Comma 6 6 8" xfId="1699"/>
    <cellStyle name="Comma 6 6 9" xfId="1700"/>
    <cellStyle name="Comma 6 7" xfId="1701"/>
    <cellStyle name="Comma 6 7 10" xfId="1702"/>
    <cellStyle name="Comma 6 7 2" xfId="1703"/>
    <cellStyle name="Comma 6 7 2 2" xfId="1704"/>
    <cellStyle name="Comma 6 7 3" xfId="1705"/>
    <cellStyle name="Comma 6 7 4" xfId="1706"/>
    <cellStyle name="Comma 6 7 5" xfId="1707"/>
    <cellStyle name="Comma 6 7 6" xfId="1708"/>
    <cellStyle name="Comma 6 7 7" xfId="1709"/>
    <cellStyle name="Comma 6 7 8" xfId="1710"/>
    <cellStyle name="Comma 6 7 9" xfId="1711"/>
    <cellStyle name="Comma 6 8" xfId="1712"/>
    <cellStyle name="Comma 6 8 2" xfId="1713"/>
    <cellStyle name="Comma 6 8 2 2" xfId="1714"/>
    <cellStyle name="Comma 6 8 3" xfId="1715"/>
    <cellStyle name="Comma 6 9" xfId="1716"/>
    <cellStyle name="Comma 6 9 2" xfId="1717"/>
    <cellStyle name="Comma 6 9 2 2" xfId="1718"/>
    <cellStyle name="Comma 6 9 3" xfId="1719"/>
    <cellStyle name="Comma 7" xfId="1720"/>
    <cellStyle name="Comma 7 10" xfId="1721"/>
    <cellStyle name="Comma 7 10 2" xfId="1722"/>
    <cellStyle name="Comma 7 10 2 2" xfId="1723"/>
    <cellStyle name="Comma 7 10 3" xfId="1724"/>
    <cellStyle name="Comma 7 11" xfId="1725"/>
    <cellStyle name="Comma 7 11 2" xfId="1726"/>
    <cellStyle name="Comma 7 11 2 2" xfId="1727"/>
    <cellStyle name="Comma 7 11 3" xfId="1728"/>
    <cellStyle name="Comma 7 12" xfId="1729"/>
    <cellStyle name="Comma 7 12 2" xfId="1730"/>
    <cellStyle name="Comma 7 12 2 2" xfId="1731"/>
    <cellStyle name="Comma 7 12 3" xfId="1732"/>
    <cellStyle name="Comma 7 13" xfId="1733"/>
    <cellStyle name="Comma 7 13 2" xfId="1734"/>
    <cellStyle name="Comma 7 13 2 2" xfId="1735"/>
    <cellStyle name="Comma 7 13 3" xfId="1736"/>
    <cellStyle name="Comma 7 14" xfId="1737"/>
    <cellStyle name="Comma 7 14 2" xfId="1738"/>
    <cellStyle name="Comma 7 14 2 2" xfId="1739"/>
    <cellStyle name="Comma 7 14 3" xfId="1740"/>
    <cellStyle name="Comma 7 15" xfId="1741"/>
    <cellStyle name="Comma 7 15 2" xfId="1742"/>
    <cellStyle name="Comma 7 15 2 2" xfId="1743"/>
    <cellStyle name="Comma 7 15 3" xfId="1744"/>
    <cellStyle name="Comma 7 16" xfId="1745"/>
    <cellStyle name="Comma 7 16 2" xfId="1746"/>
    <cellStyle name="Comma 7 16 2 2" xfId="1747"/>
    <cellStyle name="Comma 7 16 3" xfId="1748"/>
    <cellStyle name="Comma 7 17" xfId="1749"/>
    <cellStyle name="Comma 7 17 2" xfId="1750"/>
    <cellStyle name="Comma 7 17 2 2" xfId="1751"/>
    <cellStyle name="Comma 7 17 3" xfId="1752"/>
    <cellStyle name="Comma 7 18" xfId="1753"/>
    <cellStyle name="Comma 7 18 2" xfId="1754"/>
    <cellStyle name="Comma 7 18 2 2" xfId="1755"/>
    <cellStyle name="Comma 7 18 3" xfId="1756"/>
    <cellStyle name="Comma 7 19" xfId="1757"/>
    <cellStyle name="Comma 7 19 2" xfId="1758"/>
    <cellStyle name="Comma 7 19 2 2" xfId="1759"/>
    <cellStyle name="Comma 7 19 3" xfId="1760"/>
    <cellStyle name="Comma 7 2" xfId="1761"/>
    <cellStyle name="Comma 7 2 10" xfId="1762"/>
    <cellStyle name="Comma 7 2 10 2" xfId="1763"/>
    <cellStyle name="Comma 7 2 10 2 2" xfId="1764"/>
    <cellStyle name="Comma 7 2 10 3" xfId="1765"/>
    <cellStyle name="Comma 7 2 11" xfId="1766"/>
    <cellStyle name="Comma 7 2 11 2" xfId="1767"/>
    <cellStyle name="Comma 7 2 11 2 2" xfId="1768"/>
    <cellStyle name="Comma 7 2 11 3" xfId="1769"/>
    <cellStyle name="Comma 7 2 12" xfId="1770"/>
    <cellStyle name="Comma 7 2 12 2" xfId="1771"/>
    <cellStyle name="Comma 7 2 12 2 2" xfId="1772"/>
    <cellStyle name="Comma 7 2 12 3" xfId="1773"/>
    <cellStyle name="Comma 7 2 13" xfId="1774"/>
    <cellStyle name="Comma 7 2 13 2" xfId="1775"/>
    <cellStyle name="Comma 7 2 13 2 2" xfId="1776"/>
    <cellStyle name="Comma 7 2 13 3" xfId="1777"/>
    <cellStyle name="Comma 7 2 14" xfId="1778"/>
    <cellStyle name="Comma 7 2 14 2" xfId="1779"/>
    <cellStyle name="Comma 7 2 14 2 2" xfId="1780"/>
    <cellStyle name="Comma 7 2 14 3" xfId="1781"/>
    <cellStyle name="Comma 7 2 15" xfId="1782"/>
    <cellStyle name="Comma 7 2 15 2" xfId="1783"/>
    <cellStyle name="Comma 7 2 15 2 2" xfId="1784"/>
    <cellStyle name="Comma 7 2 15 3" xfId="1785"/>
    <cellStyle name="Comma 7 2 16" xfId="1786"/>
    <cellStyle name="Comma 7 2 16 2" xfId="1787"/>
    <cellStyle name="Comma 7 2 17" xfId="1788"/>
    <cellStyle name="Comma 7 2 18" xfId="1789"/>
    <cellStyle name="Comma 7 2 19" xfId="1790"/>
    <cellStyle name="Comma 7 2 2" xfId="1791"/>
    <cellStyle name="Comma 7 2 2 10" xfId="1792"/>
    <cellStyle name="Comma 7 2 2 2" xfId="1793"/>
    <cellStyle name="Comma 7 2 2 2 2" xfId="1794"/>
    <cellStyle name="Comma 7 2 2 3" xfId="1795"/>
    <cellStyle name="Comma 7 2 2 4" xfId="1796"/>
    <cellStyle name="Comma 7 2 2 5" xfId="1797"/>
    <cellStyle name="Comma 7 2 2 6" xfId="1798"/>
    <cellStyle name="Comma 7 2 2 7" xfId="1799"/>
    <cellStyle name="Comma 7 2 2 8" xfId="1800"/>
    <cellStyle name="Comma 7 2 2 9" xfId="1801"/>
    <cellStyle name="Comma 7 2 20" xfId="1802"/>
    <cellStyle name="Comma 7 2 21" xfId="1803"/>
    <cellStyle name="Comma 7 2 22" xfId="1804"/>
    <cellStyle name="Comma 7 2 23" xfId="1805"/>
    <cellStyle name="Comma 7 2 24" xfId="1806"/>
    <cellStyle name="Comma 7 2 3" xfId="1807"/>
    <cellStyle name="Comma 7 2 3 10" xfId="1808"/>
    <cellStyle name="Comma 7 2 3 2" xfId="1809"/>
    <cellStyle name="Comma 7 2 3 2 2" xfId="1810"/>
    <cellStyle name="Comma 7 2 3 3" xfId="1811"/>
    <cellStyle name="Comma 7 2 3 4" xfId="1812"/>
    <cellStyle name="Comma 7 2 3 5" xfId="1813"/>
    <cellStyle name="Comma 7 2 3 6" xfId="1814"/>
    <cellStyle name="Comma 7 2 3 7" xfId="1815"/>
    <cellStyle name="Comma 7 2 3 8" xfId="1816"/>
    <cellStyle name="Comma 7 2 3 9" xfId="1817"/>
    <cellStyle name="Comma 7 2 4" xfId="1818"/>
    <cellStyle name="Comma 7 2 4 2" xfId="1819"/>
    <cellStyle name="Comma 7 2 4 2 2" xfId="1820"/>
    <cellStyle name="Comma 7 2 4 3" xfId="1821"/>
    <cellStyle name="Comma 7 2 5" xfId="1822"/>
    <cellStyle name="Comma 7 2 5 2" xfId="1823"/>
    <cellStyle name="Comma 7 2 5 2 2" xfId="1824"/>
    <cellStyle name="Comma 7 2 5 3" xfId="1825"/>
    <cellStyle name="Comma 7 2 6" xfId="1826"/>
    <cellStyle name="Comma 7 2 6 2" xfId="1827"/>
    <cellStyle name="Comma 7 2 6 2 2" xfId="1828"/>
    <cellStyle name="Comma 7 2 6 3" xfId="1829"/>
    <cellStyle name="Comma 7 2 7" xfId="1830"/>
    <cellStyle name="Comma 7 2 7 2" xfId="1831"/>
    <cellStyle name="Comma 7 2 7 2 2" xfId="1832"/>
    <cellStyle name="Comma 7 2 7 3" xfId="1833"/>
    <cellStyle name="Comma 7 2 8" xfId="1834"/>
    <cellStyle name="Comma 7 2 8 2" xfId="1835"/>
    <cellStyle name="Comma 7 2 8 2 2" xfId="1836"/>
    <cellStyle name="Comma 7 2 8 3" xfId="1837"/>
    <cellStyle name="Comma 7 2 9" xfId="1838"/>
    <cellStyle name="Comma 7 2 9 2" xfId="1839"/>
    <cellStyle name="Comma 7 2 9 2 2" xfId="1840"/>
    <cellStyle name="Comma 7 2 9 3" xfId="1841"/>
    <cellStyle name="Comma 7 20" xfId="1842"/>
    <cellStyle name="Comma 7 20 2" xfId="1843"/>
    <cellStyle name="Comma 7 21" xfId="1844"/>
    <cellStyle name="Comma 7 22" xfId="1845"/>
    <cellStyle name="Comma 7 23" xfId="1846"/>
    <cellStyle name="Comma 7 24" xfId="1847"/>
    <cellStyle name="Comma 7 25" xfId="1848"/>
    <cellStyle name="Comma 7 26" xfId="1849"/>
    <cellStyle name="Comma 7 27" xfId="1850"/>
    <cellStyle name="Comma 7 28" xfId="1851"/>
    <cellStyle name="Comma 7 3" xfId="1852"/>
    <cellStyle name="Comma 7 3 10" xfId="1853"/>
    <cellStyle name="Comma 7 3 10 2" xfId="1854"/>
    <cellStyle name="Comma 7 3 10 2 2" xfId="1855"/>
    <cellStyle name="Comma 7 3 10 3" xfId="1856"/>
    <cellStyle name="Comma 7 3 11" xfId="1857"/>
    <cellStyle name="Comma 7 3 11 2" xfId="1858"/>
    <cellStyle name="Comma 7 3 11 2 2" xfId="1859"/>
    <cellStyle name="Comma 7 3 11 3" xfId="1860"/>
    <cellStyle name="Comma 7 3 12" xfId="1861"/>
    <cellStyle name="Comma 7 3 12 2" xfId="1862"/>
    <cellStyle name="Comma 7 3 12 2 2" xfId="1863"/>
    <cellStyle name="Comma 7 3 12 3" xfId="1864"/>
    <cellStyle name="Comma 7 3 13" xfId="1865"/>
    <cellStyle name="Comma 7 3 13 2" xfId="1866"/>
    <cellStyle name="Comma 7 3 13 2 2" xfId="1867"/>
    <cellStyle name="Comma 7 3 13 3" xfId="1868"/>
    <cellStyle name="Comma 7 3 14" xfId="1869"/>
    <cellStyle name="Comma 7 3 14 2" xfId="1870"/>
    <cellStyle name="Comma 7 3 14 2 2" xfId="1871"/>
    <cellStyle name="Comma 7 3 14 3" xfId="1872"/>
    <cellStyle name="Comma 7 3 15" xfId="1873"/>
    <cellStyle name="Comma 7 3 15 2" xfId="1874"/>
    <cellStyle name="Comma 7 3 15 2 2" xfId="1875"/>
    <cellStyle name="Comma 7 3 15 3" xfId="1876"/>
    <cellStyle name="Comma 7 3 16" xfId="1877"/>
    <cellStyle name="Comma 7 3 16 2" xfId="1878"/>
    <cellStyle name="Comma 7 3 17" xfId="1879"/>
    <cellStyle name="Comma 7 3 18" xfId="1880"/>
    <cellStyle name="Comma 7 3 19" xfId="1881"/>
    <cellStyle name="Comma 7 3 2" xfId="1882"/>
    <cellStyle name="Comma 7 3 2 10" xfId="1883"/>
    <cellStyle name="Comma 7 3 2 2" xfId="1884"/>
    <cellStyle name="Comma 7 3 2 2 2" xfId="1885"/>
    <cellStyle name="Comma 7 3 2 3" xfId="1886"/>
    <cellStyle name="Comma 7 3 2 4" xfId="1887"/>
    <cellStyle name="Comma 7 3 2 5" xfId="1888"/>
    <cellStyle name="Comma 7 3 2 6" xfId="1889"/>
    <cellStyle name="Comma 7 3 2 7" xfId="1890"/>
    <cellStyle name="Comma 7 3 2 8" xfId="1891"/>
    <cellStyle name="Comma 7 3 2 9" xfId="1892"/>
    <cellStyle name="Comma 7 3 20" xfId="1893"/>
    <cellStyle name="Comma 7 3 21" xfId="1894"/>
    <cellStyle name="Comma 7 3 22" xfId="1895"/>
    <cellStyle name="Comma 7 3 23" xfId="1896"/>
    <cellStyle name="Comma 7 3 24" xfId="1897"/>
    <cellStyle name="Comma 7 3 3" xfId="1898"/>
    <cellStyle name="Comma 7 3 3 10" xfId="1899"/>
    <cellStyle name="Comma 7 3 3 2" xfId="1900"/>
    <cellStyle name="Comma 7 3 3 2 2" xfId="1901"/>
    <cellStyle name="Comma 7 3 3 3" xfId="1902"/>
    <cellStyle name="Comma 7 3 3 4" xfId="1903"/>
    <cellStyle name="Comma 7 3 3 5" xfId="1904"/>
    <cellStyle name="Comma 7 3 3 6" xfId="1905"/>
    <cellStyle name="Comma 7 3 3 7" xfId="1906"/>
    <cellStyle name="Comma 7 3 3 8" xfId="1907"/>
    <cellStyle name="Comma 7 3 3 9" xfId="1908"/>
    <cellStyle name="Comma 7 3 4" xfId="1909"/>
    <cellStyle name="Comma 7 3 4 2" xfId="1910"/>
    <cellStyle name="Comma 7 3 4 2 2" xfId="1911"/>
    <cellStyle name="Comma 7 3 4 3" xfId="1912"/>
    <cellStyle name="Comma 7 3 5" xfId="1913"/>
    <cellStyle name="Comma 7 3 5 2" xfId="1914"/>
    <cellStyle name="Comma 7 3 5 2 2" xfId="1915"/>
    <cellStyle name="Comma 7 3 5 3" xfId="1916"/>
    <cellStyle name="Comma 7 3 6" xfId="1917"/>
    <cellStyle name="Comma 7 3 6 2" xfId="1918"/>
    <cellStyle name="Comma 7 3 6 2 2" xfId="1919"/>
    <cellStyle name="Comma 7 3 6 3" xfId="1920"/>
    <cellStyle name="Comma 7 3 7" xfId="1921"/>
    <cellStyle name="Comma 7 3 7 2" xfId="1922"/>
    <cellStyle name="Comma 7 3 7 2 2" xfId="1923"/>
    <cellStyle name="Comma 7 3 7 3" xfId="1924"/>
    <cellStyle name="Comma 7 3 8" xfId="1925"/>
    <cellStyle name="Comma 7 3 8 2" xfId="1926"/>
    <cellStyle name="Comma 7 3 8 2 2" xfId="1927"/>
    <cellStyle name="Comma 7 3 8 3" xfId="1928"/>
    <cellStyle name="Comma 7 3 9" xfId="1929"/>
    <cellStyle name="Comma 7 3 9 2" xfId="1930"/>
    <cellStyle name="Comma 7 3 9 2 2" xfId="1931"/>
    <cellStyle name="Comma 7 3 9 3" xfId="1932"/>
    <cellStyle name="Comma 7 4" xfId="1933"/>
    <cellStyle name="Comma 7 4 10" xfId="1934"/>
    <cellStyle name="Comma 7 4 10 2" xfId="1935"/>
    <cellStyle name="Comma 7 4 10 2 2" xfId="1936"/>
    <cellStyle name="Comma 7 4 10 3" xfId="1937"/>
    <cellStyle name="Comma 7 4 11" xfId="1938"/>
    <cellStyle name="Comma 7 4 11 2" xfId="1939"/>
    <cellStyle name="Comma 7 4 11 2 2" xfId="1940"/>
    <cellStyle name="Comma 7 4 11 3" xfId="1941"/>
    <cellStyle name="Comma 7 4 12" xfId="1942"/>
    <cellStyle name="Comma 7 4 12 2" xfId="1943"/>
    <cellStyle name="Comma 7 4 12 2 2" xfId="1944"/>
    <cellStyle name="Comma 7 4 12 3" xfId="1945"/>
    <cellStyle name="Comma 7 4 13" xfId="1946"/>
    <cellStyle name="Comma 7 4 13 2" xfId="1947"/>
    <cellStyle name="Comma 7 4 13 2 2" xfId="1948"/>
    <cellStyle name="Comma 7 4 13 3" xfId="1949"/>
    <cellStyle name="Comma 7 4 14" xfId="1950"/>
    <cellStyle name="Comma 7 4 14 2" xfId="1951"/>
    <cellStyle name="Comma 7 4 14 2 2" xfId="1952"/>
    <cellStyle name="Comma 7 4 14 3" xfId="1953"/>
    <cellStyle name="Comma 7 4 15" xfId="1954"/>
    <cellStyle name="Comma 7 4 15 2" xfId="1955"/>
    <cellStyle name="Comma 7 4 15 2 2" xfId="1956"/>
    <cellStyle name="Comma 7 4 15 3" xfId="1957"/>
    <cellStyle name="Comma 7 4 16" xfId="1958"/>
    <cellStyle name="Comma 7 4 16 2" xfId="1959"/>
    <cellStyle name="Comma 7 4 17" xfId="1960"/>
    <cellStyle name="Comma 7 4 18" xfId="1961"/>
    <cellStyle name="Comma 7 4 19" xfId="1962"/>
    <cellStyle name="Comma 7 4 2" xfId="1963"/>
    <cellStyle name="Comma 7 4 2 10" xfId="1964"/>
    <cellStyle name="Comma 7 4 2 2" xfId="1965"/>
    <cellStyle name="Comma 7 4 2 2 2" xfId="1966"/>
    <cellStyle name="Comma 7 4 2 3" xfId="1967"/>
    <cellStyle name="Comma 7 4 2 4" xfId="1968"/>
    <cellStyle name="Comma 7 4 2 5" xfId="1969"/>
    <cellStyle name="Comma 7 4 2 6" xfId="1970"/>
    <cellStyle name="Comma 7 4 2 7" xfId="1971"/>
    <cellStyle name="Comma 7 4 2 8" xfId="1972"/>
    <cellStyle name="Comma 7 4 2 9" xfId="1973"/>
    <cellStyle name="Comma 7 4 20" xfId="1974"/>
    <cellStyle name="Comma 7 4 21" xfId="1975"/>
    <cellStyle name="Comma 7 4 22" xfId="1976"/>
    <cellStyle name="Comma 7 4 23" xfId="1977"/>
    <cellStyle name="Comma 7 4 24" xfId="1978"/>
    <cellStyle name="Comma 7 4 3" xfId="1979"/>
    <cellStyle name="Comma 7 4 3 10" xfId="1980"/>
    <cellStyle name="Comma 7 4 3 2" xfId="1981"/>
    <cellStyle name="Comma 7 4 3 2 2" xfId="1982"/>
    <cellStyle name="Comma 7 4 3 3" xfId="1983"/>
    <cellStyle name="Comma 7 4 3 4" xfId="1984"/>
    <cellStyle name="Comma 7 4 3 5" xfId="1985"/>
    <cellStyle name="Comma 7 4 3 6" xfId="1986"/>
    <cellStyle name="Comma 7 4 3 7" xfId="1987"/>
    <cellStyle name="Comma 7 4 3 8" xfId="1988"/>
    <cellStyle name="Comma 7 4 3 9" xfId="1989"/>
    <cellStyle name="Comma 7 4 4" xfId="1990"/>
    <cellStyle name="Comma 7 4 4 2" xfId="1991"/>
    <cellStyle name="Comma 7 4 4 2 2" xfId="1992"/>
    <cellStyle name="Comma 7 4 4 3" xfId="1993"/>
    <cellStyle name="Comma 7 4 5" xfId="1994"/>
    <cellStyle name="Comma 7 4 5 2" xfId="1995"/>
    <cellStyle name="Comma 7 4 5 2 2" xfId="1996"/>
    <cellStyle name="Comma 7 4 5 3" xfId="1997"/>
    <cellStyle name="Comma 7 4 6" xfId="1998"/>
    <cellStyle name="Comma 7 4 6 2" xfId="1999"/>
    <cellStyle name="Comma 7 4 6 2 2" xfId="2000"/>
    <cellStyle name="Comma 7 4 6 3" xfId="2001"/>
    <cellStyle name="Comma 7 4 7" xfId="2002"/>
    <cellStyle name="Comma 7 4 7 2" xfId="2003"/>
    <cellStyle name="Comma 7 4 7 2 2" xfId="2004"/>
    <cellStyle name="Comma 7 4 7 3" xfId="2005"/>
    <cellStyle name="Comma 7 4 8" xfId="2006"/>
    <cellStyle name="Comma 7 4 8 2" xfId="2007"/>
    <cellStyle name="Comma 7 4 8 2 2" xfId="2008"/>
    <cellStyle name="Comma 7 4 8 3" xfId="2009"/>
    <cellStyle name="Comma 7 4 9" xfId="2010"/>
    <cellStyle name="Comma 7 4 9 2" xfId="2011"/>
    <cellStyle name="Comma 7 4 9 2 2" xfId="2012"/>
    <cellStyle name="Comma 7 4 9 3" xfId="2013"/>
    <cellStyle name="Comma 7 5" xfId="2014"/>
    <cellStyle name="Comma 7 5 10" xfId="2015"/>
    <cellStyle name="Comma 7 5 10 2" xfId="2016"/>
    <cellStyle name="Comma 7 5 10 2 2" xfId="2017"/>
    <cellStyle name="Comma 7 5 10 3" xfId="2018"/>
    <cellStyle name="Comma 7 5 11" xfId="2019"/>
    <cellStyle name="Comma 7 5 11 2" xfId="2020"/>
    <cellStyle name="Comma 7 5 11 2 2" xfId="2021"/>
    <cellStyle name="Comma 7 5 11 3" xfId="2022"/>
    <cellStyle name="Comma 7 5 12" xfId="2023"/>
    <cellStyle name="Comma 7 5 12 2" xfId="2024"/>
    <cellStyle name="Comma 7 5 12 2 2" xfId="2025"/>
    <cellStyle name="Comma 7 5 12 3" xfId="2026"/>
    <cellStyle name="Comma 7 5 13" xfId="2027"/>
    <cellStyle name="Comma 7 5 13 2" xfId="2028"/>
    <cellStyle name="Comma 7 5 13 2 2" xfId="2029"/>
    <cellStyle name="Comma 7 5 13 3" xfId="2030"/>
    <cellStyle name="Comma 7 5 14" xfId="2031"/>
    <cellStyle name="Comma 7 5 14 2" xfId="2032"/>
    <cellStyle name="Comma 7 5 14 2 2" xfId="2033"/>
    <cellStyle name="Comma 7 5 14 3" xfId="2034"/>
    <cellStyle name="Comma 7 5 15" xfId="2035"/>
    <cellStyle name="Comma 7 5 15 2" xfId="2036"/>
    <cellStyle name="Comma 7 5 15 2 2" xfId="2037"/>
    <cellStyle name="Comma 7 5 15 3" xfId="2038"/>
    <cellStyle name="Comma 7 5 16" xfId="2039"/>
    <cellStyle name="Comma 7 5 16 2" xfId="2040"/>
    <cellStyle name="Comma 7 5 17" xfId="2041"/>
    <cellStyle name="Comma 7 5 18" xfId="2042"/>
    <cellStyle name="Comma 7 5 19" xfId="2043"/>
    <cellStyle name="Comma 7 5 2" xfId="2044"/>
    <cellStyle name="Comma 7 5 2 10" xfId="2045"/>
    <cellStyle name="Comma 7 5 2 2" xfId="2046"/>
    <cellStyle name="Comma 7 5 2 2 2" xfId="2047"/>
    <cellStyle name="Comma 7 5 2 3" xfId="2048"/>
    <cellStyle name="Comma 7 5 2 4" xfId="2049"/>
    <cellStyle name="Comma 7 5 2 5" xfId="2050"/>
    <cellStyle name="Comma 7 5 2 6" xfId="2051"/>
    <cellStyle name="Comma 7 5 2 7" xfId="2052"/>
    <cellStyle name="Comma 7 5 2 8" xfId="2053"/>
    <cellStyle name="Comma 7 5 2 9" xfId="2054"/>
    <cellStyle name="Comma 7 5 20" xfId="2055"/>
    <cellStyle name="Comma 7 5 21" xfId="2056"/>
    <cellStyle name="Comma 7 5 22" xfId="2057"/>
    <cellStyle name="Comma 7 5 23" xfId="2058"/>
    <cellStyle name="Comma 7 5 24" xfId="2059"/>
    <cellStyle name="Comma 7 5 3" xfId="2060"/>
    <cellStyle name="Comma 7 5 3 10" xfId="2061"/>
    <cellStyle name="Comma 7 5 3 2" xfId="2062"/>
    <cellStyle name="Comma 7 5 3 2 2" xfId="2063"/>
    <cellStyle name="Comma 7 5 3 3" xfId="2064"/>
    <cellStyle name="Comma 7 5 3 4" xfId="2065"/>
    <cellStyle name="Comma 7 5 3 5" xfId="2066"/>
    <cellStyle name="Comma 7 5 3 6" xfId="2067"/>
    <cellStyle name="Comma 7 5 3 7" xfId="2068"/>
    <cellStyle name="Comma 7 5 3 8" xfId="2069"/>
    <cellStyle name="Comma 7 5 3 9" xfId="2070"/>
    <cellStyle name="Comma 7 5 4" xfId="2071"/>
    <cellStyle name="Comma 7 5 4 2" xfId="2072"/>
    <cellStyle name="Comma 7 5 4 2 2" xfId="2073"/>
    <cellStyle name="Comma 7 5 4 3" xfId="2074"/>
    <cellStyle name="Comma 7 5 5" xfId="2075"/>
    <cellStyle name="Comma 7 5 5 2" xfId="2076"/>
    <cellStyle name="Comma 7 5 5 2 2" xfId="2077"/>
    <cellStyle name="Comma 7 5 5 3" xfId="2078"/>
    <cellStyle name="Comma 7 5 6" xfId="2079"/>
    <cellStyle name="Comma 7 5 6 2" xfId="2080"/>
    <cellStyle name="Comma 7 5 6 2 2" xfId="2081"/>
    <cellStyle name="Comma 7 5 6 3" xfId="2082"/>
    <cellStyle name="Comma 7 5 7" xfId="2083"/>
    <cellStyle name="Comma 7 5 7 2" xfId="2084"/>
    <cellStyle name="Comma 7 5 7 2 2" xfId="2085"/>
    <cellStyle name="Comma 7 5 7 3" xfId="2086"/>
    <cellStyle name="Comma 7 5 8" xfId="2087"/>
    <cellStyle name="Comma 7 5 8 2" xfId="2088"/>
    <cellStyle name="Comma 7 5 8 2 2" xfId="2089"/>
    <cellStyle name="Comma 7 5 8 3" xfId="2090"/>
    <cellStyle name="Comma 7 5 9" xfId="2091"/>
    <cellStyle name="Comma 7 5 9 2" xfId="2092"/>
    <cellStyle name="Comma 7 5 9 2 2" xfId="2093"/>
    <cellStyle name="Comma 7 5 9 3" xfId="2094"/>
    <cellStyle name="Comma 7 6" xfId="2095"/>
    <cellStyle name="Comma 7 6 10" xfId="2096"/>
    <cellStyle name="Comma 7 6 2" xfId="2097"/>
    <cellStyle name="Comma 7 6 2 2" xfId="2098"/>
    <cellStyle name="Comma 7 6 3" xfId="2099"/>
    <cellStyle name="Comma 7 6 4" xfId="2100"/>
    <cellStyle name="Comma 7 6 5" xfId="2101"/>
    <cellStyle name="Comma 7 6 6" xfId="2102"/>
    <cellStyle name="Comma 7 6 7" xfId="2103"/>
    <cellStyle name="Comma 7 6 8" xfId="2104"/>
    <cellStyle name="Comma 7 6 9" xfId="2105"/>
    <cellStyle name="Comma 7 7" xfId="2106"/>
    <cellStyle name="Comma 7 7 10" xfId="2107"/>
    <cellStyle name="Comma 7 7 2" xfId="2108"/>
    <cellStyle name="Comma 7 7 2 2" xfId="2109"/>
    <cellStyle name="Comma 7 7 3" xfId="2110"/>
    <cellStyle name="Comma 7 7 4" xfId="2111"/>
    <cellStyle name="Comma 7 7 5" xfId="2112"/>
    <cellStyle name="Comma 7 7 6" xfId="2113"/>
    <cellStyle name="Comma 7 7 7" xfId="2114"/>
    <cellStyle name="Comma 7 7 8" xfId="2115"/>
    <cellStyle name="Comma 7 7 9" xfId="2116"/>
    <cellStyle name="Comma 7 8" xfId="2117"/>
    <cellStyle name="Comma 7 8 2" xfId="2118"/>
    <cellStyle name="Comma 7 8 2 2" xfId="2119"/>
    <cellStyle name="Comma 7 8 3" xfId="2120"/>
    <cellStyle name="Comma 7 9" xfId="2121"/>
    <cellStyle name="Comma 7 9 2" xfId="2122"/>
    <cellStyle name="Comma 7 9 2 2" xfId="2123"/>
    <cellStyle name="Comma 7 9 3" xfId="2124"/>
    <cellStyle name="Comma 8" xfId="2125"/>
    <cellStyle name="Comma 9" xfId="2126"/>
    <cellStyle name="Comma 9 2" xfId="2127"/>
    <cellStyle name="Comma 9 2 2" xfId="2128"/>
    <cellStyle name="Comma 9 3" xfId="2129"/>
    <cellStyle name="Currency 10" xfId="2130"/>
    <cellStyle name="Currency 2" xfId="2131"/>
    <cellStyle name="Currency 2 10" xfId="2132"/>
    <cellStyle name="Currency 2 11" xfId="2133"/>
    <cellStyle name="Currency 2 12" xfId="2134"/>
    <cellStyle name="Currency 2 13" xfId="2135"/>
    <cellStyle name="Currency 2 14" xfId="2136"/>
    <cellStyle name="Currency 2 15" xfId="2137"/>
    <cellStyle name="Currency 2 16" xfId="2138"/>
    <cellStyle name="Currency 2 17" xfId="2139"/>
    <cellStyle name="Currency 2 18" xfId="2140"/>
    <cellStyle name="Currency 2 19" xfId="2141"/>
    <cellStyle name="Currency 2 2" xfId="2142"/>
    <cellStyle name="Currency 2 2 2" xfId="2143"/>
    <cellStyle name="Currency 2 20" xfId="2144"/>
    <cellStyle name="Currency 2 21" xfId="2145"/>
    <cellStyle name="Currency 2 22" xfId="2146"/>
    <cellStyle name="Currency 2 23" xfId="2147"/>
    <cellStyle name="Currency 2 24" xfId="2148"/>
    <cellStyle name="Currency 2 25" xfId="2149"/>
    <cellStyle name="Currency 2 26" xfId="2150"/>
    <cellStyle name="Currency 2 27" xfId="2151"/>
    <cellStyle name="Currency 2 28" xfId="2152"/>
    <cellStyle name="Currency 2 29" xfId="2153"/>
    <cellStyle name="Currency 2 3" xfId="2154"/>
    <cellStyle name="Currency 2 3 2" xfId="2155"/>
    <cellStyle name="Currency 2 30" xfId="2156"/>
    <cellStyle name="Currency 2 31" xfId="2157"/>
    <cellStyle name="Currency 2 32" xfId="2158"/>
    <cellStyle name="Currency 2 33" xfId="2159"/>
    <cellStyle name="Currency 2 34" xfId="2160"/>
    <cellStyle name="Currency 2 35" xfId="2161"/>
    <cellStyle name="Currency 2 36" xfId="2162"/>
    <cellStyle name="Currency 2 37" xfId="2163"/>
    <cellStyle name="Currency 2 38" xfId="2164"/>
    <cellStyle name="Currency 2 39" xfId="2165"/>
    <cellStyle name="Currency 2 4" xfId="2166"/>
    <cellStyle name="Currency 2 40" xfId="2167"/>
    <cellStyle name="Currency 2 41" xfId="2168"/>
    <cellStyle name="Currency 2 42" xfId="2169"/>
    <cellStyle name="Currency 2 43" xfId="2170"/>
    <cellStyle name="Currency 2 44" xfId="2171"/>
    <cellStyle name="Currency 2 45" xfId="2172"/>
    <cellStyle name="Currency 2 46" xfId="2173"/>
    <cellStyle name="Currency 2 47" xfId="2174"/>
    <cellStyle name="Currency 2 48" xfId="2175"/>
    <cellStyle name="Currency 2 49" xfId="2176"/>
    <cellStyle name="Currency 2 5" xfId="2177"/>
    <cellStyle name="Currency 2 50" xfId="2178"/>
    <cellStyle name="Currency 2 51" xfId="2179"/>
    <cellStyle name="Currency 2 52" xfId="2180"/>
    <cellStyle name="Currency 2 53" xfId="2181"/>
    <cellStyle name="Currency 2 54" xfId="2182"/>
    <cellStyle name="Currency 2 55" xfId="2183"/>
    <cellStyle name="Currency 2 56" xfId="2184"/>
    <cellStyle name="Currency 2 57" xfId="2185"/>
    <cellStyle name="Currency 2 58" xfId="2186"/>
    <cellStyle name="Currency 2 59" xfId="2187"/>
    <cellStyle name="Currency 2 6" xfId="2188"/>
    <cellStyle name="Currency 2 7" xfId="2189"/>
    <cellStyle name="Currency 2 8" xfId="2190"/>
    <cellStyle name="Currency 2 9" xfId="2191"/>
    <cellStyle name="Currency 3" xfId="2192"/>
    <cellStyle name="Currency 3 10" xfId="2193"/>
    <cellStyle name="Currency 3 10 10" xfId="2194"/>
    <cellStyle name="Currency 3 10 2" xfId="2195"/>
    <cellStyle name="Currency 3 10 2 2" xfId="2196"/>
    <cellStyle name="Currency 3 10 3" xfId="2197"/>
    <cellStyle name="Currency 3 10 4" xfId="2198"/>
    <cellStyle name="Currency 3 10 5" xfId="2199"/>
    <cellStyle name="Currency 3 10 6" xfId="2200"/>
    <cellStyle name="Currency 3 10 7" xfId="2201"/>
    <cellStyle name="Currency 3 10 8" xfId="2202"/>
    <cellStyle name="Currency 3 10 9" xfId="2203"/>
    <cellStyle name="Currency 3 11" xfId="2204"/>
    <cellStyle name="Currency 3 11 10" xfId="2205"/>
    <cellStyle name="Currency 3 11 2" xfId="2206"/>
    <cellStyle name="Currency 3 11 2 2" xfId="2207"/>
    <cellStyle name="Currency 3 11 3" xfId="2208"/>
    <cellStyle name="Currency 3 11 4" xfId="2209"/>
    <cellStyle name="Currency 3 11 5" xfId="2210"/>
    <cellStyle name="Currency 3 11 6" xfId="2211"/>
    <cellStyle name="Currency 3 11 7" xfId="2212"/>
    <cellStyle name="Currency 3 11 8" xfId="2213"/>
    <cellStyle name="Currency 3 11 9" xfId="2214"/>
    <cellStyle name="Currency 3 12" xfId="2215"/>
    <cellStyle name="Currency 3 12 2" xfId="2216"/>
    <cellStyle name="Currency 3 12 2 2" xfId="2217"/>
    <cellStyle name="Currency 3 12 3" xfId="2218"/>
    <cellStyle name="Currency 3 13" xfId="2219"/>
    <cellStyle name="Currency 3 13 2" xfId="2220"/>
    <cellStyle name="Currency 3 13 2 2" xfId="2221"/>
    <cellStyle name="Currency 3 13 3" xfId="2222"/>
    <cellStyle name="Currency 3 14" xfId="2223"/>
    <cellStyle name="Currency 3 14 2" xfId="2224"/>
    <cellStyle name="Currency 3 14 2 2" xfId="2225"/>
    <cellStyle name="Currency 3 14 3" xfId="2226"/>
    <cellStyle name="Currency 3 15" xfId="2227"/>
    <cellStyle name="Currency 3 15 2" xfId="2228"/>
    <cellStyle name="Currency 3 15 2 2" xfId="2229"/>
    <cellStyle name="Currency 3 15 3" xfId="2230"/>
    <cellStyle name="Currency 3 16" xfId="2231"/>
    <cellStyle name="Currency 3 16 2" xfId="2232"/>
    <cellStyle name="Currency 3 16 2 2" xfId="2233"/>
    <cellStyle name="Currency 3 16 3" xfId="2234"/>
    <cellStyle name="Currency 3 17" xfId="2235"/>
    <cellStyle name="Currency 3 17 2" xfId="2236"/>
    <cellStyle name="Currency 3 17 2 2" xfId="2237"/>
    <cellStyle name="Currency 3 17 3" xfId="2238"/>
    <cellStyle name="Currency 3 18" xfId="2239"/>
    <cellStyle name="Currency 3 18 2" xfId="2240"/>
    <cellStyle name="Currency 3 18 2 2" xfId="2241"/>
    <cellStyle name="Currency 3 18 3" xfId="2242"/>
    <cellStyle name="Currency 3 19" xfId="2243"/>
    <cellStyle name="Currency 3 19 2" xfId="2244"/>
    <cellStyle name="Currency 3 19 2 2" xfId="2245"/>
    <cellStyle name="Currency 3 19 3" xfId="2246"/>
    <cellStyle name="Currency 3 2" xfId="2247"/>
    <cellStyle name="Currency 3 2 10" xfId="2248"/>
    <cellStyle name="Currency 3 2 10 2" xfId="2249"/>
    <cellStyle name="Currency 3 2 10 2 2" xfId="2250"/>
    <cellStyle name="Currency 3 2 10 3" xfId="2251"/>
    <cellStyle name="Currency 3 2 11" xfId="2252"/>
    <cellStyle name="Currency 3 2 11 2" xfId="2253"/>
    <cellStyle name="Currency 3 2 11 2 2" xfId="2254"/>
    <cellStyle name="Currency 3 2 11 3" xfId="2255"/>
    <cellStyle name="Currency 3 2 12" xfId="2256"/>
    <cellStyle name="Currency 3 2 12 2" xfId="2257"/>
    <cellStyle name="Currency 3 2 12 2 2" xfId="2258"/>
    <cellStyle name="Currency 3 2 12 3" xfId="2259"/>
    <cellStyle name="Currency 3 2 13" xfId="2260"/>
    <cellStyle name="Currency 3 2 13 2" xfId="2261"/>
    <cellStyle name="Currency 3 2 13 2 2" xfId="2262"/>
    <cellStyle name="Currency 3 2 13 3" xfId="2263"/>
    <cellStyle name="Currency 3 2 14" xfId="2264"/>
    <cellStyle name="Currency 3 2 14 2" xfId="2265"/>
    <cellStyle name="Currency 3 2 14 2 2" xfId="2266"/>
    <cellStyle name="Currency 3 2 14 3" xfId="2267"/>
    <cellStyle name="Currency 3 2 15" xfId="2268"/>
    <cellStyle name="Currency 3 2 15 2" xfId="2269"/>
    <cellStyle name="Currency 3 2 15 2 2" xfId="2270"/>
    <cellStyle name="Currency 3 2 15 3" xfId="2271"/>
    <cellStyle name="Currency 3 2 16" xfId="2272"/>
    <cellStyle name="Currency 3 2 16 2" xfId="2273"/>
    <cellStyle name="Currency 3 2 16 2 2" xfId="2274"/>
    <cellStyle name="Currency 3 2 16 3" xfId="2275"/>
    <cellStyle name="Currency 3 2 17" xfId="2276"/>
    <cellStyle name="Currency 3 2 17 2" xfId="2277"/>
    <cellStyle name="Currency 3 2 17 2 2" xfId="2278"/>
    <cellStyle name="Currency 3 2 17 3" xfId="2279"/>
    <cellStyle name="Currency 3 2 18" xfId="2280"/>
    <cellStyle name="Currency 3 2 18 2" xfId="2281"/>
    <cellStyle name="Currency 3 2 18 2 2" xfId="2282"/>
    <cellStyle name="Currency 3 2 18 3" xfId="2283"/>
    <cellStyle name="Currency 3 2 19" xfId="2284"/>
    <cellStyle name="Currency 3 2 19 2" xfId="2285"/>
    <cellStyle name="Currency 3 2 19 2 2" xfId="2286"/>
    <cellStyle name="Currency 3 2 19 3" xfId="2287"/>
    <cellStyle name="Currency 3 2 2" xfId="2288"/>
    <cellStyle name="Currency 3 2 2 10" xfId="2289"/>
    <cellStyle name="Currency 3 2 2 10 2" xfId="2290"/>
    <cellStyle name="Currency 3 2 2 10 2 2" xfId="2291"/>
    <cellStyle name="Currency 3 2 2 10 3" xfId="2292"/>
    <cellStyle name="Currency 3 2 2 11" xfId="2293"/>
    <cellStyle name="Currency 3 2 2 11 2" xfId="2294"/>
    <cellStyle name="Currency 3 2 2 11 2 2" xfId="2295"/>
    <cellStyle name="Currency 3 2 2 11 3" xfId="2296"/>
    <cellStyle name="Currency 3 2 2 12" xfId="2297"/>
    <cellStyle name="Currency 3 2 2 12 2" xfId="2298"/>
    <cellStyle name="Currency 3 2 2 12 2 2" xfId="2299"/>
    <cellStyle name="Currency 3 2 2 12 3" xfId="2300"/>
    <cellStyle name="Currency 3 2 2 13" xfId="2301"/>
    <cellStyle name="Currency 3 2 2 13 2" xfId="2302"/>
    <cellStyle name="Currency 3 2 2 13 2 2" xfId="2303"/>
    <cellStyle name="Currency 3 2 2 13 3" xfId="2304"/>
    <cellStyle name="Currency 3 2 2 14" xfId="2305"/>
    <cellStyle name="Currency 3 2 2 14 2" xfId="2306"/>
    <cellStyle name="Currency 3 2 2 14 2 2" xfId="2307"/>
    <cellStyle name="Currency 3 2 2 14 3" xfId="2308"/>
    <cellStyle name="Currency 3 2 2 15" xfId="2309"/>
    <cellStyle name="Currency 3 2 2 15 2" xfId="2310"/>
    <cellStyle name="Currency 3 2 2 15 2 2" xfId="2311"/>
    <cellStyle name="Currency 3 2 2 15 3" xfId="2312"/>
    <cellStyle name="Currency 3 2 2 16" xfId="2313"/>
    <cellStyle name="Currency 3 2 2 16 2" xfId="2314"/>
    <cellStyle name="Currency 3 2 2 16 2 2" xfId="2315"/>
    <cellStyle name="Currency 3 2 2 16 3" xfId="2316"/>
    <cellStyle name="Currency 3 2 2 17" xfId="2317"/>
    <cellStyle name="Currency 3 2 2 17 2" xfId="2318"/>
    <cellStyle name="Currency 3 2 2 17 2 2" xfId="2319"/>
    <cellStyle name="Currency 3 2 2 17 3" xfId="2320"/>
    <cellStyle name="Currency 3 2 2 18" xfId="2321"/>
    <cellStyle name="Currency 3 2 2 18 2" xfId="2322"/>
    <cellStyle name="Currency 3 2 2 18 2 2" xfId="2323"/>
    <cellStyle name="Currency 3 2 2 18 3" xfId="2324"/>
    <cellStyle name="Currency 3 2 2 19" xfId="2325"/>
    <cellStyle name="Currency 3 2 2 19 2" xfId="2326"/>
    <cellStyle name="Currency 3 2 2 19 2 2" xfId="2327"/>
    <cellStyle name="Currency 3 2 2 19 3" xfId="2328"/>
    <cellStyle name="Currency 3 2 2 2" xfId="2329"/>
    <cellStyle name="Currency 3 2 2 2 10" xfId="2330"/>
    <cellStyle name="Currency 3 2 2 2 10 2" xfId="2331"/>
    <cellStyle name="Currency 3 2 2 2 10 2 2" xfId="2332"/>
    <cellStyle name="Currency 3 2 2 2 10 3" xfId="2333"/>
    <cellStyle name="Currency 3 2 2 2 11" xfId="2334"/>
    <cellStyle name="Currency 3 2 2 2 11 2" xfId="2335"/>
    <cellStyle name="Currency 3 2 2 2 11 2 2" xfId="2336"/>
    <cellStyle name="Currency 3 2 2 2 11 3" xfId="2337"/>
    <cellStyle name="Currency 3 2 2 2 12" xfId="2338"/>
    <cellStyle name="Currency 3 2 2 2 12 2" xfId="2339"/>
    <cellStyle name="Currency 3 2 2 2 12 2 2" xfId="2340"/>
    <cellStyle name="Currency 3 2 2 2 12 3" xfId="2341"/>
    <cellStyle name="Currency 3 2 2 2 13" xfId="2342"/>
    <cellStyle name="Currency 3 2 2 2 13 2" xfId="2343"/>
    <cellStyle name="Currency 3 2 2 2 13 2 2" xfId="2344"/>
    <cellStyle name="Currency 3 2 2 2 13 3" xfId="2345"/>
    <cellStyle name="Currency 3 2 2 2 14" xfId="2346"/>
    <cellStyle name="Currency 3 2 2 2 14 2" xfId="2347"/>
    <cellStyle name="Currency 3 2 2 2 14 2 2" xfId="2348"/>
    <cellStyle name="Currency 3 2 2 2 14 3" xfId="2349"/>
    <cellStyle name="Currency 3 2 2 2 15" xfId="2350"/>
    <cellStyle name="Currency 3 2 2 2 15 2" xfId="2351"/>
    <cellStyle name="Currency 3 2 2 2 15 2 2" xfId="2352"/>
    <cellStyle name="Currency 3 2 2 2 15 3" xfId="2353"/>
    <cellStyle name="Currency 3 2 2 2 16" xfId="2354"/>
    <cellStyle name="Currency 3 2 2 2 16 2" xfId="2355"/>
    <cellStyle name="Currency 3 2 2 2 17" xfId="2356"/>
    <cellStyle name="Currency 3 2 2 2 18" xfId="2357"/>
    <cellStyle name="Currency 3 2 2 2 19" xfId="2358"/>
    <cellStyle name="Currency 3 2 2 2 2" xfId="2359"/>
    <cellStyle name="Currency 3 2 2 2 2 10" xfId="2360"/>
    <cellStyle name="Currency 3 2 2 2 2 2" xfId="2361"/>
    <cellStyle name="Currency 3 2 2 2 2 2 2" xfId="2362"/>
    <cellStyle name="Currency 3 2 2 2 2 3" xfId="2363"/>
    <cellStyle name="Currency 3 2 2 2 2 4" xfId="2364"/>
    <cellStyle name="Currency 3 2 2 2 2 5" xfId="2365"/>
    <cellStyle name="Currency 3 2 2 2 2 6" xfId="2366"/>
    <cellStyle name="Currency 3 2 2 2 2 7" xfId="2367"/>
    <cellStyle name="Currency 3 2 2 2 2 8" xfId="2368"/>
    <cellStyle name="Currency 3 2 2 2 2 9" xfId="2369"/>
    <cellStyle name="Currency 3 2 2 2 20" xfId="2370"/>
    <cellStyle name="Currency 3 2 2 2 21" xfId="2371"/>
    <cellStyle name="Currency 3 2 2 2 22" xfId="2372"/>
    <cellStyle name="Currency 3 2 2 2 23" xfId="2373"/>
    <cellStyle name="Currency 3 2 2 2 24" xfId="2374"/>
    <cellStyle name="Currency 3 2 2 2 3" xfId="2375"/>
    <cellStyle name="Currency 3 2 2 2 3 10" xfId="2376"/>
    <cellStyle name="Currency 3 2 2 2 3 2" xfId="2377"/>
    <cellStyle name="Currency 3 2 2 2 3 2 2" xfId="2378"/>
    <cellStyle name="Currency 3 2 2 2 3 3" xfId="2379"/>
    <cellStyle name="Currency 3 2 2 2 3 4" xfId="2380"/>
    <cellStyle name="Currency 3 2 2 2 3 5" xfId="2381"/>
    <cellStyle name="Currency 3 2 2 2 3 6" xfId="2382"/>
    <cellStyle name="Currency 3 2 2 2 3 7" xfId="2383"/>
    <cellStyle name="Currency 3 2 2 2 3 8" xfId="2384"/>
    <cellStyle name="Currency 3 2 2 2 3 9" xfId="2385"/>
    <cellStyle name="Currency 3 2 2 2 4" xfId="2386"/>
    <cellStyle name="Currency 3 2 2 2 4 2" xfId="2387"/>
    <cellStyle name="Currency 3 2 2 2 4 2 2" xfId="2388"/>
    <cellStyle name="Currency 3 2 2 2 4 3" xfId="2389"/>
    <cellStyle name="Currency 3 2 2 2 5" xfId="2390"/>
    <cellStyle name="Currency 3 2 2 2 5 2" xfId="2391"/>
    <cellStyle name="Currency 3 2 2 2 5 2 2" xfId="2392"/>
    <cellStyle name="Currency 3 2 2 2 5 3" xfId="2393"/>
    <cellStyle name="Currency 3 2 2 2 6" xfId="2394"/>
    <cellStyle name="Currency 3 2 2 2 6 2" xfId="2395"/>
    <cellStyle name="Currency 3 2 2 2 6 2 2" xfId="2396"/>
    <cellStyle name="Currency 3 2 2 2 6 3" xfId="2397"/>
    <cellStyle name="Currency 3 2 2 2 7" xfId="2398"/>
    <cellStyle name="Currency 3 2 2 2 7 2" xfId="2399"/>
    <cellStyle name="Currency 3 2 2 2 7 2 2" xfId="2400"/>
    <cellStyle name="Currency 3 2 2 2 7 3" xfId="2401"/>
    <cellStyle name="Currency 3 2 2 2 8" xfId="2402"/>
    <cellStyle name="Currency 3 2 2 2 8 2" xfId="2403"/>
    <cellStyle name="Currency 3 2 2 2 8 2 2" xfId="2404"/>
    <cellStyle name="Currency 3 2 2 2 8 3" xfId="2405"/>
    <cellStyle name="Currency 3 2 2 2 9" xfId="2406"/>
    <cellStyle name="Currency 3 2 2 2 9 2" xfId="2407"/>
    <cellStyle name="Currency 3 2 2 2 9 2 2" xfId="2408"/>
    <cellStyle name="Currency 3 2 2 2 9 3" xfId="2409"/>
    <cellStyle name="Currency 3 2 2 20" xfId="2410"/>
    <cellStyle name="Currency 3 2 2 20 2" xfId="2411"/>
    <cellStyle name="Currency 3 2 2 21" xfId="2412"/>
    <cellStyle name="Currency 3 2 2 22" xfId="2413"/>
    <cellStyle name="Currency 3 2 2 23" xfId="2414"/>
    <cellStyle name="Currency 3 2 2 24" xfId="2415"/>
    <cellStyle name="Currency 3 2 2 25" xfId="2416"/>
    <cellStyle name="Currency 3 2 2 26" xfId="2417"/>
    <cellStyle name="Currency 3 2 2 27" xfId="2418"/>
    <cellStyle name="Currency 3 2 2 28" xfId="2419"/>
    <cellStyle name="Currency 3 2 2 3" xfId="2420"/>
    <cellStyle name="Currency 3 2 2 3 10" xfId="2421"/>
    <cellStyle name="Currency 3 2 2 3 10 2" xfId="2422"/>
    <cellStyle name="Currency 3 2 2 3 10 2 2" xfId="2423"/>
    <cellStyle name="Currency 3 2 2 3 10 3" xfId="2424"/>
    <cellStyle name="Currency 3 2 2 3 11" xfId="2425"/>
    <cellStyle name="Currency 3 2 2 3 11 2" xfId="2426"/>
    <cellStyle name="Currency 3 2 2 3 11 2 2" xfId="2427"/>
    <cellStyle name="Currency 3 2 2 3 11 3" xfId="2428"/>
    <cellStyle name="Currency 3 2 2 3 12" xfId="2429"/>
    <cellStyle name="Currency 3 2 2 3 12 2" xfId="2430"/>
    <cellStyle name="Currency 3 2 2 3 12 2 2" xfId="2431"/>
    <cellStyle name="Currency 3 2 2 3 12 3" xfId="2432"/>
    <cellStyle name="Currency 3 2 2 3 13" xfId="2433"/>
    <cellStyle name="Currency 3 2 2 3 13 2" xfId="2434"/>
    <cellStyle name="Currency 3 2 2 3 13 2 2" xfId="2435"/>
    <cellStyle name="Currency 3 2 2 3 13 3" xfId="2436"/>
    <cellStyle name="Currency 3 2 2 3 14" xfId="2437"/>
    <cellStyle name="Currency 3 2 2 3 14 2" xfId="2438"/>
    <cellStyle name="Currency 3 2 2 3 14 2 2" xfId="2439"/>
    <cellStyle name="Currency 3 2 2 3 14 3" xfId="2440"/>
    <cellStyle name="Currency 3 2 2 3 15" xfId="2441"/>
    <cellStyle name="Currency 3 2 2 3 15 2" xfId="2442"/>
    <cellStyle name="Currency 3 2 2 3 15 2 2" xfId="2443"/>
    <cellStyle name="Currency 3 2 2 3 15 3" xfId="2444"/>
    <cellStyle name="Currency 3 2 2 3 16" xfId="2445"/>
    <cellStyle name="Currency 3 2 2 3 16 2" xfId="2446"/>
    <cellStyle name="Currency 3 2 2 3 17" xfId="2447"/>
    <cellStyle name="Currency 3 2 2 3 18" xfId="2448"/>
    <cellStyle name="Currency 3 2 2 3 19" xfId="2449"/>
    <cellStyle name="Currency 3 2 2 3 2" xfId="2450"/>
    <cellStyle name="Currency 3 2 2 3 2 10" xfId="2451"/>
    <cellStyle name="Currency 3 2 2 3 2 2" xfId="2452"/>
    <cellStyle name="Currency 3 2 2 3 2 2 2" xfId="2453"/>
    <cellStyle name="Currency 3 2 2 3 2 3" xfId="2454"/>
    <cellStyle name="Currency 3 2 2 3 2 4" xfId="2455"/>
    <cellStyle name="Currency 3 2 2 3 2 5" xfId="2456"/>
    <cellStyle name="Currency 3 2 2 3 2 6" xfId="2457"/>
    <cellStyle name="Currency 3 2 2 3 2 7" xfId="2458"/>
    <cellStyle name="Currency 3 2 2 3 2 8" xfId="2459"/>
    <cellStyle name="Currency 3 2 2 3 2 9" xfId="2460"/>
    <cellStyle name="Currency 3 2 2 3 20" xfId="2461"/>
    <cellStyle name="Currency 3 2 2 3 21" xfId="2462"/>
    <cellStyle name="Currency 3 2 2 3 22" xfId="2463"/>
    <cellStyle name="Currency 3 2 2 3 23" xfId="2464"/>
    <cellStyle name="Currency 3 2 2 3 24" xfId="2465"/>
    <cellStyle name="Currency 3 2 2 3 3" xfId="2466"/>
    <cellStyle name="Currency 3 2 2 3 3 10" xfId="2467"/>
    <cellStyle name="Currency 3 2 2 3 3 2" xfId="2468"/>
    <cellStyle name="Currency 3 2 2 3 3 2 2" xfId="2469"/>
    <cellStyle name="Currency 3 2 2 3 3 3" xfId="2470"/>
    <cellStyle name="Currency 3 2 2 3 3 4" xfId="2471"/>
    <cellStyle name="Currency 3 2 2 3 3 5" xfId="2472"/>
    <cellStyle name="Currency 3 2 2 3 3 6" xfId="2473"/>
    <cellStyle name="Currency 3 2 2 3 3 7" xfId="2474"/>
    <cellStyle name="Currency 3 2 2 3 3 8" xfId="2475"/>
    <cellStyle name="Currency 3 2 2 3 3 9" xfId="2476"/>
    <cellStyle name="Currency 3 2 2 3 4" xfId="2477"/>
    <cellStyle name="Currency 3 2 2 3 4 2" xfId="2478"/>
    <cellStyle name="Currency 3 2 2 3 4 2 2" xfId="2479"/>
    <cellStyle name="Currency 3 2 2 3 4 3" xfId="2480"/>
    <cellStyle name="Currency 3 2 2 3 5" xfId="2481"/>
    <cellStyle name="Currency 3 2 2 3 5 2" xfId="2482"/>
    <cellStyle name="Currency 3 2 2 3 5 2 2" xfId="2483"/>
    <cellStyle name="Currency 3 2 2 3 5 3" xfId="2484"/>
    <cellStyle name="Currency 3 2 2 3 6" xfId="2485"/>
    <cellStyle name="Currency 3 2 2 3 6 2" xfId="2486"/>
    <cellStyle name="Currency 3 2 2 3 6 2 2" xfId="2487"/>
    <cellStyle name="Currency 3 2 2 3 6 3" xfId="2488"/>
    <cellStyle name="Currency 3 2 2 3 7" xfId="2489"/>
    <cellStyle name="Currency 3 2 2 3 7 2" xfId="2490"/>
    <cellStyle name="Currency 3 2 2 3 7 2 2" xfId="2491"/>
    <cellStyle name="Currency 3 2 2 3 7 3" xfId="2492"/>
    <cellStyle name="Currency 3 2 2 3 8" xfId="2493"/>
    <cellStyle name="Currency 3 2 2 3 8 2" xfId="2494"/>
    <cellStyle name="Currency 3 2 2 3 8 2 2" xfId="2495"/>
    <cellStyle name="Currency 3 2 2 3 8 3" xfId="2496"/>
    <cellStyle name="Currency 3 2 2 3 9" xfId="2497"/>
    <cellStyle name="Currency 3 2 2 3 9 2" xfId="2498"/>
    <cellStyle name="Currency 3 2 2 3 9 2 2" xfId="2499"/>
    <cellStyle name="Currency 3 2 2 3 9 3" xfId="2500"/>
    <cellStyle name="Currency 3 2 2 4" xfId="2501"/>
    <cellStyle name="Currency 3 2 2 4 10" xfId="2502"/>
    <cellStyle name="Currency 3 2 2 4 10 2" xfId="2503"/>
    <cellStyle name="Currency 3 2 2 4 10 2 2" xfId="2504"/>
    <cellStyle name="Currency 3 2 2 4 10 3" xfId="2505"/>
    <cellStyle name="Currency 3 2 2 4 11" xfId="2506"/>
    <cellStyle name="Currency 3 2 2 4 11 2" xfId="2507"/>
    <cellStyle name="Currency 3 2 2 4 11 2 2" xfId="2508"/>
    <cellStyle name="Currency 3 2 2 4 11 3" xfId="2509"/>
    <cellStyle name="Currency 3 2 2 4 12" xfId="2510"/>
    <cellStyle name="Currency 3 2 2 4 12 2" xfId="2511"/>
    <cellStyle name="Currency 3 2 2 4 12 2 2" xfId="2512"/>
    <cellStyle name="Currency 3 2 2 4 12 3" xfId="2513"/>
    <cellStyle name="Currency 3 2 2 4 13" xfId="2514"/>
    <cellStyle name="Currency 3 2 2 4 13 2" xfId="2515"/>
    <cellStyle name="Currency 3 2 2 4 13 2 2" xfId="2516"/>
    <cellStyle name="Currency 3 2 2 4 13 3" xfId="2517"/>
    <cellStyle name="Currency 3 2 2 4 14" xfId="2518"/>
    <cellStyle name="Currency 3 2 2 4 14 2" xfId="2519"/>
    <cellStyle name="Currency 3 2 2 4 14 2 2" xfId="2520"/>
    <cellStyle name="Currency 3 2 2 4 14 3" xfId="2521"/>
    <cellStyle name="Currency 3 2 2 4 15" xfId="2522"/>
    <cellStyle name="Currency 3 2 2 4 15 2" xfId="2523"/>
    <cellStyle name="Currency 3 2 2 4 15 2 2" xfId="2524"/>
    <cellStyle name="Currency 3 2 2 4 15 3" xfId="2525"/>
    <cellStyle name="Currency 3 2 2 4 16" xfId="2526"/>
    <cellStyle name="Currency 3 2 2 4 16 2" xfId="2527"/>
    <cellStyle name="Currency 3 2 2 4 17" xfId="2528"/>
    <cellStyle name="Currency 3 2 2 4 18" xfId="2529"/>
    <cellStyle name="Currency 3 2 2 4 19" xfId="2530"/>
    <cellStyle name="Currency 3 2 2 4 2" xfId="2531"/>
    <cellStyle name="Currency 3 2 2 4 2 10" xfId="2532"/>
    <cellStyle name="Currency 3 2 2 4 2 2" xfId="2533"/>
    <cellStyle name="Currency 3 2 2 4 2 2 2" xfId="2534"/>
    <cellStyle name="Currency 3 2 2 4 2 3" xfId="2535"/>
    <cellStyle name="Currency 3 2 2 4 2 4" xfId="2536"/>
    <cellStyle name="Currency 3 2 2 4 2 5" xfId="2537"/>
    <cellStyle name="Currency 3 2 2 4 2 6" xfId="2538"/>
    <cellStyle name="Currency 3 2 2 4 2 7" xfId="2539"/>
    <cellStyle name="Currency 3 2 2 4 2 8" xfId="2540"/>
    <cellStyle name="Currency 3 2 2 4 2 9" xfId="2541"/>
    <cellStyle name="Currency 3 2 2 4 20" xfId="2542"/>
    <cellStyle name="Currency 3 2 2 4 21" xfId="2543"/>
    <cellStyle name="Currency 3 2 2 4 22" xfId="2544"/>
    <cellStyle name="Currency 3 2 2 4 23" xfId="2545"/>
    <cellStyle name="Currency 3 2 2 4 24" xfId="2546"/>
    <cellStyle name="Currency 3 2 2 4 3" xfId="2547"/>
    <cellStyle name="Currency 3 2 2 4 3 10" xfId="2548"/>
    <cellStyle name="Currency 3 2 2 4 3 2" xfId="2549"/>
    <cellStyle name="Currency 3 2 2 4 3 2 2" xfId="2550"/>
    <cellStyle name="Currency 3 2 2 4 3 3" xfId="2551"/>
    <cellStyle name="Currency 3 2 2 4 3 4" xfId="2552"/>
    <cellStyle name="Currency 3 2 2 4 3 5" xfId="2553"/>
    <cellStyle name="Currency 3 2 2 4 3 6" xfId="2554"/>
    <cellStyle name="Currency 3 2 2 4 3 7" xfId="2555"/>
    <cellStyle name="Currency 3 2 2 4 3 8" xfId="2556"/>
    <cellStyle name="Currency 3 2 2 4 3 9" xfId="2557"/>
    <cellStyle name="Currency 3 2 2 4 4" xfId="2558"/>
    <cellStyle name="Currency 3 2 2 4 4 2" xfId="2559"/>
    <cellStyle name="Currency 3 2 2 4 4 2 2" xfId="2560"/>
    <cellStyle name="Currency 3 2 2 4 4 3" xfId="2561"/>
    <cellStyle name="Currency 3 2 2 4 5" xfId="2562"/>
    <cellStyle name="Currency 3 2 2 4 5 2" xfId="2563"/>
    <cellStyle name="Currency 3 2 2 4 5 2 2" xfId="2564"/>
    <cellStyle name="Currency 3 2 2 4 5 3" xfId="2565"/>
    <cellStyle name="Currency 3 2 2 4 6" xfId="2566"/>
    <cellStyle name="Currency 3 2 2 4 6 2" xfId="2567"/>
    <cellStyle name="Currency 3 2 2 4 6 2 2" xfId="2568"/>
    <cellStyle name="Currency 3 2 2 4 6 3" xfId="2569"/>
    <cellStyle name="Currency 3 2 2 4 7" xfId="2570"/>
    <cellStyle name="Currency 3 2 2 4 7 2" xfId="2571"/>
    <cellStyle name="Currency 3 2 2 4 7 2 2" xfId="2572"/>
    <cellStyle name="Currency 3 2 2 4 7 3" xfId="2573"/>
    <cellStyle name="Currency 3 2 2 4 8" xfId="2574"/>
    <cellStyle name="Currency 3 2 2 4 8 2" xfId="2575"/>
    <cellStyle name="Currency 3 2 2 4 8 2 2" xfId="2576"/>
    <cellStyle name="Currency 3 2 2 4 8 3" xfId="2577"/>
    <cellStyle name="Currency 3 2 2 4 9" xfId="2578"/>
    <cellStyle name="Currency 3 2 2 4 9 2" xfId="2579"/>
    <cellStyle name="Currency 3 2 2 4 9 2 2" xfId="2580"/>
    <cellStyle name="Currency 3 2 2 4 9 3" xfId="2581"/>
    <cellStyle name="Currency 3 2 2 5" xfId="2582"/>
    <cellStyle name="Currency 3 2 2 5 10" xfId="2583"/>
    <cellStyle name="Currency 3 2 2 5 10 2" xfId="2584"/>
    <cellStyle name="Currency 3 2 2 5 10 2 2" xfId="2585"/>
    <cellStyle name="Currency 3 2 2 5 10 3" xfId="2586"/>
    <cellStyle name="Currency 3 2 2 5 11" xfId="2587"/>
    <cellStyle name="Currency 3 2 2 5 11 2" xfId="2588"/>
    <cellStyle name="Currency 3 2 2 5 11 2 2" xfId="2589"/>
    <cellStyle name="Currency 3 2 2 5 11 3" xfId="2590"/>
    <cellStyle name="Currency 3 2 2 5 12" xfId="2591"/>
    <cellStyle name="Currency 3 2 2 5 12 2" xfId="2592"/>
    <cellStyle name="Currency 3 2 2 5 12 2 2" xfId="2593"/>
    <cellStyle name="Currency 3 2 2 5 12 3" xfId="2594"/>
    <cellStyle name="Currency 3 2 2 5 13" xfId="2595"/>
    <cellStyle name="Currency 3 2 2 5 13 2" xfId="2596"/>
    <cellStyle name="Currency 3 2 2 5 13 2 2" xfId="2597"/>
    <cellStyle name="Currency 3 2 2 5 13 3" xfId="2598"/>
    <cellStyle name="Currency 3 2 2 5 14" xfId="2599"/>
    <cellStyle name="Currency 3 2 2 5 14 2" xfId="2600"/>
    <cellStyle name="Currency 3 2 2 5 14 2 2" xfId="2601"/>
    <cellStyle name="Currency 3 2 2 5 14 3" xfId="2602"/>
    <cellStyle name="Currency 3 2 2 5 15" xfId="2603"/>
    <cellStyle name="Currency 3 2 2 5 15 2" xfId="2604"/>
    <cellStyle name="Currency 3 2 2 5 15 2 2" xfId="2605"/>
    <cellStyle name="Currency 3 2 2 5 15 3" xfId="2606"/>
    <cellStyle name="Currency 3 2 2 5 16" xfId="2607"/>
    <cellStyle name="Currency 3 2 2 5 16 2" xfId="2608"/>
    <cellStyle name="Currency 3 2 2 5 17" xfId="2609"/>
    <cellStyle name="Currency 3 2 2 5 18" xfId="2610"/>
    <cellStyle name="Currency 3 2 2 5 19" xfId="2611"/>
    <cellStyle name="Currency 3 2 2 5 2" xfId="2612"/>
    <cellStyle name="Currency 3 2 2 5 2 10" xfId="2613"/>
    <cellStyle name="Currency 3 2 2 5 2 2" xfId="2614"/>
    <cellStyle name="Currency 3 2 2 5 2 2 2" xfId="2615"/>
    <cellStyle name="Currency 3 2 2 5 2 3" xfId="2616"/>
    <cellStyle name="Currency 3 2 2 5 2 4" xfId="2617"/>
    <cellStyle name="Currency 3 2 2 5 2 5" xfId="2618"/>
    <cellStyle name="Currency 3 2 2 5 2 6" xfId="2619"/>
    <cellStyle name="Currency 3 2 2 5 2 7" xfId="2620"/>
    <cellStyle name="Currency 3 2 2 5 2 8" xfId="2621"/>
    <cellStyle name="Currency 3 2 2 5 2 9" xfId="2622"/>
    <cellStyle name="Currency 3 2 2 5 20" xfId="2623"/>
    <cellStyle name="Currency 3 2 2 5 21" xfId="2624"/>
    <cellStyle name="Currency 3 2 2 5 22" xfId="2625"/>
    <cellStyle name="Currency 3 2 2 5 23" xfId="2626"/>
    <cellStyle name="Currency 3 2 2 5 24" xfId="2627"/>
    <cellStyle name="Currency 3 2 2 5 3" xfId="2628"/>
    <cellStyle name="Currency 3 2 2 5 3 10" xfId="2629"/>
    <cellStyle name="Currency 3 2 2 5 3 2" xfId="2630"/>
    <cellStyle name="Currency 3 2 2 5 3 2 2" xfId="2631"/>
    <cellStyle name="Currency 3 2 2 5 3 3" xfId="2632"/>
    <cellStyle name="Currency 3 2 2 5 3 4" xfId="2633"/>
    <cellStyle name="Currency 3 2 2 5 3 5" xfId="2634"/>
    <cellStyle name="Currency 3 2 2 5 3 6" xfId="2635"/>
    <cellStyle name="Currency 3 2 2 5 3 7" xfId="2636"/>
    <cellStyle name="Currency 3 2 2 5 3 8" xfId="2637"/>
    <cellStyle name="Currency 3 2 2 5 3 9" xfId="2638"/>
    <cellStyle name="Currency 3 2 2 5 4" xfId="2639"/>
    <cellStyle name="Currency 3 2 2 5 4 2" xfId="2640"/>
    <cellStyle name="Currency 3 2 2 5 4 2 2" xfId="2641"/>
    <cellStyle name="Currency 3 2 2 5 4 3" xfId="2642"/>
    <cellStyle name="Currency 3 2 2 5 5" xfId="2643"/>
    <cellStyle name="Currency 3 2 2 5 5 2" xfId="2644"/>
    <cellStyle name="Currency 3 2 2 5 5 2 2" xfId="2645"/>
    <cellStyle name="Currency 3 2 2 5 5 3" xfId="2646"/>
    <cellStyle name="Currency 3 2 2 5 6" xfId="2647"/>
    <cellStyle name="Currency 3 2 2 5 6 2" xfId="2648"/>
    <cellStyle name="Currency 3 2 2 5 6 2 2" xfId="2649"/>
    <cellStyle name="Currency 3 2 2 5 6 3" xfId="2650"/>
    <cellStyle name="Currency 3 2 2 5 7" xfId="2651"/>
    <cellStyle name="Currency 3 2 2 5 7 2" xfId="2652"/>
    <cellStyle name="Currency 3 2 2 5 7 2 2" xfId="2653"/>
    <cellStyle name="Currency 3 2 2 5 7 3" xfId="2654"/>
    <cellStyle name="Currency 3 2 2 5 8" xfId="2655"/>
    <cellStyle name="Currency 3 2 2 5 8 2" xfId="2656"/>
    <cellStyle name="Currency 3 2 2 5 8 2 2" xfId="2657"/>
    <cellStyle name="Currency 3 2 2 5 8 3" xfId="2658"/>
    <cellStyle name="Currency 3 2 2 5 9" xfId="2659"/>
    <cellStyle name="Currency 3 2 2 5 9 2" xfId="2660"/>
    <cellStyle name="Currency 3 2 2 5 9 2 2" xfId="2661"/>
    <cellStyle name="Currency 3 2 2 5 9 3" xfId="2662"/>
    <cellStyle name="Currency 3 2 2 6" xfId="2663"/>
    <cellStyle name="Currency 3 2 2 6 10" xfId="2664"/>
    <cellStyle name="Currency 3 2 2 6 2" xfId="2665"/>
    <cellStyle name="Currency 3 2 2 6 2 2" xfId="2666"/>
    <cellStyle name="Currency 3 2 2 6 3" xfId="2667"/>
    <cellStyle name="Currency 3 2 2 6 4" xfId="2668"/>
    <cellStyle name="Currency 3 2 2 6 5" xfId="2669"/>
    <cellStyle name="Currency 3 2 2 6 6" xfId="2670"/>
    <cellStyle name="Currency 3 2 2 6 7" xfId="2671"/>
    <cellStyle name="Currency 3 2 2 6 8" xfId="2672"/>
    <cellStyle name="Currency 3 2 2 6 9" xfId="2673"/>
    <cellStyle name="Currency 3 2 2 7" xfId="2674"/>
    <cellStyle name="Currency 3 2 2 7 10" xfId="2675"/>
    <cellStyle name="Currency 3 2 2 7 2" xfId="2676"/>
    <cellStyle name="Currency 3 2 2 7 2 2" xfId="2677"/>
    <cellStyle name="Currency 3 2 2 7 3" xfId="2678"/>
    <cellStyle name="Currency 3 2 2 7 4" xfId="2679"/>
    <cellStyle name="Currency 3 2 2 7 5" xfId="2680"/>
    <cellStyle name="Currency 3 2 2 7 6" xfId="2681"/>
    <cellStyle name="Currency 3 2 2 7 7" xfId="2682"/>
    <cellStyle name="Currency 3 2 2 7 8" xfId="2683"/>
    <cellStyle name="Currency 3 2 2 7 9" xfId="2684"/>
    <cellStyle name="Currency 3 2 2 8" xfId="2685"/>
    <cellStyle name="Currency 3 2 2 8 2" xfId="2686"/>
    <cellStyle name="Currency 3 2 2 8 2 2" xfId="2687"/>
    <cellStyle name="Currency 3 2 2 8 3" xfId="2688"/>
    <cellStyle name="Currency 3 2 2 9" xfId="2689"/>
    <cellStyle name="Currency 3 2 2 9 2" xfId="2690"/>
    <cellStyle name="Currency 3 2 2 9 2 2" xfId="2691"/>
    <cellStyle name="Currency 3 2 2 9 3" xfId="2692"/>
    <cellStyle name="Currency 3 2 20" xfId="2693"/>
    <cellStyle name="Currency 3 2 20 2" xfId="2694"/>
    <cellStyle name="Currency 3 2 20 2 2" xfId="2695"/>
    <cellStyle name="Currency 3 2 20 3" xfId="2696"/>
    <cellStyle name="Currency 3 2 21" xfId="2697"/>
    <cellStyle name="Currency 3 2 21 2" xfId="2698"/>
    <cellStyle name="Currency 3 2 22" xfId="2699"/>
    <cellStyle name="Currency 3 2 23" xfId="2700"/>
    <cellStyle name="Currency 3 2 24" xfId="2701"/>
    <cellStyle name="Currency 3 2 25" xfId="2702"/>
    <cellStyle name="Currency 3 2 26" xfId="2703"/>
    <cellStyle name="Currency 3 2 27" xfId="2704"/>
    <cellStyle name="Currency 3 2 28" xfId="2705"/>
    <cellStyle name="Currency 3 2 29" xfId="2706"/>
    <cellStyle name="Currency 3 2 3" xfId="2707"/>
    <cellStyle name="Currency 3 2 3 10" xfId="2708"/>
    <cellStyle name="Currency 3 2 3 10 2" xfId="2709"/>
    <cellStyle name="Currency 3 2 3 10 2 2" xfId="2710"/>
    <cellStyle name="Currency 3 2 3 10 3" xfId="2711"/>
    <cellStyle name="Currency 3 2 3 11" xfId="2712"/>
    <cellStyle name="Currency 3 2 3 11 2" xfId="2713"/>
    <cellStyle name="Currency 3 2 3 11 2 2" xfId="2714"/>
    <cellStyle name="Currency 3 2 3 11 3" xfId="2715"/>
    <cellStyle name="Currency 3 2 3 12" xfId="2716"/>
    <cellStyle name="Currency 3 2 3 12 2" xfId="2717"/>
    <cellStyle name="Currency 3 2 3 12 2 2" xfId="2718"/>
    <cellStyle name="Currency 3 2 3 12 3" xfId="2719"/>
    <cellStyle name="Currency 3 2 3 13" xfId="2720"/>
    <cellStyle name="Currency 3 2 3 13 2" xfId="2721"/>
    <cellStyle name="Currency 3 2 3 13 2 2" xfId="2722"/>
    <cellStyle name="Currency 3 2 3 13 3" xfId="2723"/>
    <cellStyle name="Currency 3 2 3 14" xfId="2724"/>
    <cellStyle name="Currency 3 2 3 14 2" xfId="2725"/>
    <cellStyle name="Currency 3 2 3 14 2 2" xfId="2726"/>
    <cellStyle name="Currency 3 2 3 14 3" xfId="2727"/>
    <cellStyle name="Currency 3 2 3 15" xfId="2728"/>
    <cellStyle name="Currency 3 2 3 15 2" xfId="2729"/>
    <cellStyle name="Currency 3 2 3 15 2 2" xfId="2730"/>
    <cellStyle name="Currency 3 2 3 15 3" xfId="2731"/>
    <cellStyle name="Currency 3 2 3 16" xfId="2732"/>
    <cellStyle name="Currency 3 2 3 16 2" xfId="2733"/>
    <cellStyle name="Currency 3 2 3 17" xfId="2734"/>
    <cellStyle name="Currency 3 2 3 18" xfId="2735"/>
    <cellStyle name="Currency 3 2 3 19" xfId="2736"/>
    <cellStyle name="Currency 3 2 3 2" xfId="2737"/>
    <cellStyle name="Currency 3 2 3 2 10" xfId="2738"/>
    <cellStyle name="Currency 3 2 3 2 2" xfId="2739"/>
    <cellStyle name="Currency 3 2 3 2 2 2" xfId="2740"/>
    <cellStyle name="Currency 3 2 3 2 3" xfId="2741"/>
    <cellStyle name="Currency 3 2 3 2 4" xfId="2742"/>
    <cellStyle name="Currency 3 2 3 2 5" xfId="2743"/>
    <cellStyle name="Currency 3 2 3 2 6" xfId="2744"/>
    <cellStyle name="Currency 3 2 3 2 7" xfId="2745"/>
    <cellStyle name="Currency 3 2 3 2 8" xfId="2746"/>
    <cellStyle name="Currency 3 2 3 2 9" xfId="2747"/>
    <cellStyle name="Currency 3 2 3 20" xfId="2748"/>
    <cellStyle name="Currency 3 2 3 21" xfId="2749"/>
    <cellStyle name="Currency 3 2 3 22" xfId="2750"/>
    <cellStyle name="Currency 3 2 3 23" xfId="2751"/>
    <cellStyle name="Currency 3 2 3 24" xfId="2752"/>
    <cellStyle name="Currency 3 2 3 3" xfId="2753"/>
    <cellStyle name="Currency 3 2 3 3 10" xfId="2754"/>
    <cellStyle name="Currency 3 2 3 3 2" xfId="2755"/>
    <cellStyle name="Currency 3 2 3 3 2 2" xfId="2756"/>
    <cellStyle name="Currency 3 2 3 3 3" xfId="2757"/>
    <cellStyle name="Currency 3 2 3 3 4" xfId="2758"/>
    <cellStyle name="Currency 3 2 3 3 5" xfId="2759"/>
    <cellStyle name="Currency 3 2 3 3 6" xfId="2760"/>
    <cellStyle name="Currency 3 2 3 3 7" xfId="2761"/>
    <cellStyle name="Currency 3 2 3 3 8" xfId="2762"/>
    <cellStyle name="Currency 3 2 3 3 9" xfId="2763"/>
    <cellStyle name="Currency 3 2 3 4" xfId="2764"/>
    <cellStyle name="Currency 3 2 3 4 2" xfId="2765"/>
    <cellStyle name="Currency 3 2 3 4 2 2" xfId="2766"/>
    <cellStyle name="Currency 3 2 3 4 3" xfId="2767"/>
    <cellStyle name="Currency 3 2 3 5" xfId="2768"/>
    <cellStyle name="Currency 3 2 3 5 2" xfId="2769"/>
    <cellStyle name="Currency 3 2 3 5 2 2" xfId="2770"/>
    <cellStyle name="Currency 3 2 3 5 3" xfId="2771"/>
    <cellStyle name="Currency 3 2 3 6" xfId="2772"/>
    <cellStyle name="Currency 3 2 3 6 2" xfId="2773"/>
    <cellStyle name="Currency 3 2 3 6 2 2" xfId="2774"/>
    <cellStyle name="Currency 3 2 3 6 3" xfId="2775"/>
    <cellStyle name="Currency 3 2 3 7" xfId="2776"/>
    <cellStyle name="Currency 3 2 3 7 2" xfId="2777"/>
    <cellStyle name="Currency 3 2 3 7 2 2" xfId="2778"/>
    <cellStyle name="Currency 3 2 3 7 3" xfId="2779"/>
    <cellStyle name="Currency 3 2 3 8" xfId="2780"/>
    <cellStyle name="Currency 3 2 3 8 2" xfId="2781"/>
    <cellStyle name="Currency 3 2 3 8 2 2" xfId="2782"/>
    <cellStyle name="Currency 3 2 3 8 3" xfId="2783"/>
    <cellStyle name="Currency 3 2 3 9" xfId="2784"/>
    <cellStyle name="Currency 3 2 3 9 2" xfId="2785"/>
    <cellStyle name="Currency 3 2 3 9 2 2" xfId="2786"/>
    <cellStyle name="Currency 3 2 3 9 3" xfId="2787"/>
    <cellStyle name="Currency 3 2 4" xfId="2788"/>
    <cellStyle name="Currency 3 2 4 10" xfId="2789"/>
    <cellStyle name="Currency 3 2 4 10 2" xfId="2790"/>
    <cellStyle name="Currency 3 2 4 10 2 2" xfId="2791"/>
    <cellStyle name="Currency 3 2 4 10 3" xfId="2792"/>
    <cellStyle name="Currency 3 2 4 11" xfId="2793"/>
    <cellStyle name="Currency 3 2 4 11 2" xfId="2794"/>
    <cellStyle name="Currency 3 2 4 11 2 2" xfId="2795"/>
    <cellStyle name="Currency 3 2 4 11 3" xfId="2796"/>
    <cellStyle name="Currency 3 2 4 12" xfId="2797"/>
    <cellStyle name="Currency 3 2 4 12 2" xfId="2798"/>
    <cellStyle name="Currency 3 2 4 12 2 2" xfId="2799"/>
    <cellStyle name="Currency 3 2 4 12 3" xfId="2800"/>
    <cellStyle name="Currency 3 2 4 13" xfId="2801"/>
    <cellStyle name="Currency 3 2 4 13 2" xfId="2802"/>
    <cellStyle name="Currency 3 2 4 13 2 2" xfId="2803"/>
    <cellStyle name="Currency 3 2 4 13 3" xfId="2804"/>
    <cellStyle name="Currency 3 2 4 14" xfId="2805"/>
    <cellStyle name="Currency 3 2 4 14 2" xfId="2806"/>
    <cellStyle name="Currency 3 2 4 14 2 2" xfId="2807"/>
    <cellStyle name="Currency 3 2 4 14 3" xfId="2808"/>
    <cellStyle name="Currency 3 2 4 15" xfId="2809"/>
    <cellStyle name="Currency 3 2 4 15 2" xfId="2810"/>
    <cellStyle name="Currency 3 2 4 15 2 2" xfId="2811"/>
    <cellStyle name="Currency 3 2 4 15 3" xfId="2812"/>
    <cellStyle name="Currency 3 2 4 16" xfId="2813"/>
    <cellStyle name="Currency 3 2 4 16 2" xfId="2814"/>
    <cellStyle name="Currency 3 2 4 17" xfId="2815"/>
    <cellStyle name="Currency 3 2 4 18" xfId="2816"/>
    <cellStyle name="Currency 3 2 4 19" xfId="2817"/>
    <cellStyle name="Currency 3 2 4 2" xfId="2818"/>
    <cellStyle name="Currency 3 2 4 2 10" xfId="2819"/>
    <cellStyle name="Currency 3 2 4 2 2" xfId="2820"/>
    <cellStyle name="Currency 3 2 4 2 2 2" xfId="2821"/>
    <cellStyle name="Currency 3 2 4 2 3" xfId="2822"/>
    <cellStyle name="Currency 3 2 4 2 4" xfId="2823"/>
    <cellStyle name="Currency 3 2 4 2 5" xfId="2824"/>
    <cellStyle name="Currency 3 2 4 2 6" xfId="2825"/>
    <cellStyle name="Currency 3 2 4 2 7" xfId="2826"/>
    <cellStyle name="Currency 3 2 4 2 8" xfId="2827"/>
    <cellStyle name="Currency 3 2 4 2 9" xfId="2828"/>
    <cellStyle name="Currency 3 2 4 20" xfId="2829"/>
    <cellStyle name="Currency 3 2 4 21" xfId="2830"/>
    <cellStyle name="Currency 3 2 4 22" xfId="2831"/>
    <cellStyle name="Currency 3 2 4 23" xfId="2832"/>
    <cellStyle name="Currency 3 2 4 24" xfId="2833"/>
    <cellStyle name="Currency 3 2 4 3" xfId="2834"/>
    <cellStyle name="Currency 3 2 4 3 10" xfId="2835"/>
    <cellStyle name="Currency 3 2 4 3 2" xfId="2836"/>
    <cellStyle name="Currency 3 2 4 3 2 2" xfId="2837"/>
    <cellStyle name="Currency 3 2 4 3 3" xfId="2838"/>
    <cellStyle name="Currency 3 2 4 3 4" xfId="2839"/>
    <cellStyle name="Currency 3 2 4 3 5" xfId="2840"/>
    <cellStyle name="Currency 3 2 4 3 6" xfId="2841"/>
    <cellStyle name="Currency 3 2 4 3 7" xfId="2842"/>
    <cellStyle name="Currency 3 2 4 3 8" xfId="2843"/>
    <cellStyle name="Currency 3 2 4 3 9" xfId="2844"/>
    <cellStyle name="Currency 3 2 4 4" xfId="2845"/>
    <cellStyle name="Currency 3 2 4 4 2" xfId="2846"/>
    <cellStyle name="Currency 3 2 4 4 2 2" xfId="2847"/>
    <cellStyle name="Currency 3 2 4 4 3" xfId="2848"/>
    <cellStyle name="Currency 3 2 4 5" xfId="2849"/>
    <cellStyle name="Currency 3 2 4 5 2" xfId="2850"/>
    <cellStyle name="Currency 3 2 4 5 2 2" xfId="2851"/>
    <cellStyle name="Currency 3 2 4 5 3" xfId="2852"/>
    <cellStyle name="Currency 3 2 4 6" xfId="2853"/>
    <cellStyle name="Currency 3 2 4 6 2" xfId="2854"/>
    <cellStyle name="Currency 3 2 4 6 2 2" xfId="2855"/>
    <cellStyle name="Currency 3 2 4 6 3" xfId="2856"/>
    <cellStyle name="Currency 3 2 4 7" xfId="2857"/>
    <cellStyle name="Currency 3 2 4 7 2" xfId="2858"/>
    <cellStyle name="Currency 3 2 4 7 2 2" xfId="2859"/>
    <cellStyle name="Currency 3 2 4 7 3" xfId="2860"/>
    <cellStyle name="Currency 3 2 4 8" xfId="2861"/>
    <cellStyle name="Currency 3 2 4 8 2" xfId="2862"/>
    <cellStyle name="Currency 3 2 4 8 2 2" xfId="2863"/>
    <cellStyle name="Currency 3 2 4 8 3" xfId="2864"/>
    <cellStyle name="Currency 3 2 4 9" xfId="2865"/>
    <cellStyle name="Currency 3 2 4 9 2" xfId="2866"/>
    <cellStyle name="Currency 3 2 4 9 2 2" xfId="2867"/>
    <cellStyle name="Currency 3 2 4 9 3" xfId="2868"/>
    <cellStyle name="Currency 3 2 5" xfId="2869"/>
    <cellStyle name="Currency 3 2 5 10" xfId="2870"/>
    <cellStyle name="Currency 3 2 5 10 2" xfId="2871"/>
    <cellStyle name="Currency 3 2 5 10 2 2" xfId="2872"/>
    <cellStyle name="Currency 3 2 5 10 3" xfId="2873"/>
    <cellStyle name="Currency 3 2 5 11" xfId="2874"/>
    <cellStyle name="Currency 3 2 5 11 2" xfId="2875"/>
    <cellStyle name="Currency 3 2 5 11 2 2" xfId="2876"/>
    <cellStyle name="Currency 3 2 5 11 3" xfId="2877"/>
    <cellStyle name="Currency 3 2 5 12" xfId="2878"/>
    <cellStyle name="Currency 3 2 5 12 2" xfId="2879"/>
    <cellStyle name="Currency 3 2 5 12 2 2" xfId="2880"/>
    <cellStyle name="Currency 3 2 5 12 3" xfId="2881"/>
    <cellStyle name="Currency 3 2 5 13" xfId="2882"/>
    <cellStyle name="Currency 3 2 5 13 2" xfId="2883"/>
    <cellStyle name="Currency 3 2 5 13 2 2" xfId="2884"/>
    <cellStyle name="Currency 3 2 5 13 3" xfId="2885"/>
    <cellStyle name="Currency 3 2 5 14" xfId="2886"/>
    <cellStyle name="Currency 3 2 5 14 2" xfId="2887"/>
    <cellStyle name="Currency 3 2 5 14 2 2" xfId="2888"/>
    <cellStyle name="Currency 3 2 5 14 3" xfId="2889"/>
    <cellStyle name="Currency 3 2 5 15" xfId="2890"/>
    <cellStyle name="Currency 3 2 5 15 2" xfId="2891"/>
    <cellStyle name="Currency 3 2 5 15 2 2" xfId="2892"/>
    <cellStyle name="Currency 3 2 5 15 3" xfId="2893"/>
    <cellStyle name="Currency 3 2 5 16" xfId="2894"/>
    <cellStyle name="Currency 3 2 5 16 2" xfId="2895"/>
    <cellStyle name="Currency 3 2 5 17" xfId="2896"/>
    <cellStyle name="Currency 3 2 5 18" xfId="2897"/>
    <cellStyle name="Currency 3 2 5 19" xfId="2898"/>
    <cellStyle name="Currency 3 2 5 2" xfId="2899"/>
    <cellStyle name="Currency 3 2 5 2 10" xfId="2900"/>
    <cellStyle name="Currency 3 2 5 2 2" xfId="2901"/>
    <cellStyle name="Currency 3 2 5 2 2 2" xfId="2902"/>
    <cellStyle name="Currency 3 2 5 2 3" xfId="2903"/>
    <cellStyle name="Currency 3 2 5 2 4" xfId="2904"/>
    <cellStyle name="Currency 3 2 5 2 5" xfId="2905"/>
    <cellStyle name="Currency 3 2 5 2 6" xfId="2906"/>
    <cellStyle name="Currency 3 2 5 2 7" xfId="2907"/>
    <cellStyle name="Currency 3 2 5 2 8" xfId="2908"/>
    <cellStyle name="Currency 3 2 5 2 9" xfId="2909"/>
    <cellStyle name="Currency 3 2 5 20" xfId="2910"/>
    <cellStyle name="Currency 3 2 5 21" xfId="2911"/>
    <cellStyle name="Currency 3 2 5 22" xfId="2912"/>
    <cellStyle name="Currency 3 2 5 23" xfId="2913"/>
    <cellStyle name="Currency 3 2 5 24" xfId="2914"/>
    <cellStyle name="Currency 3 2 5 3" xfId="2915"/>
    <cellStyle name="Currency 3 2 5 3 10" xfId="2916"/>
    <cellStyle name="Currency 3 2 5 3 2" xfId="2917"/>
    <cellStyle name="Currency 3 2 5 3 2 2" xfId="2918"/>
    <cellStyle name="Currency 3 2 5 3 3" xfId="2919"/>
    <cellStyle name="Currency 3 2 5 3 4" xfId="2920"/>
    <cellStyle name="Currency 3 2 5 3 5" xfId="2921"/>
    <cellStyle name="Currency 3 2 5 3 6" xfId="2922"/>
    <cellStyle name="Currency 3 2 5 3 7" xfId="2923"/>
    <cellStyle name="Currency 3 2 5 3 8" xfId="2924"/>
    <cellStyle name="Currency 3 2 5 3 9" xfId="2925"/>
    <cellStyle name="Currency 3 2 5 4" xfId="2926"/>
    <cellStyle name="Currency 3 2 5 4 2" xfId="2927"/>
    <cellStyle name="Currency 3 2 5 4 2 2" xfId="2928"/>
    <cellStyle name="Currency 3 2 5 4 3" xfId="2929"/>
    <cellStyle name="Currency 3 2 5 5" xfId="2930"/>
    <cellStyle name="Currency 3 2 5 5 2" xfId="2931"/>
    <cellStyle name="Currency 3 2 5 5 2 2" xfId="2932"/>
    <cellStyle name="Currency 3 2 5 5 3" xfId="2933"/>
    <cellStyle name="Currency 3 2 5 6" xfId="2934"/>
    <cellStyle name="Currency 3 2 5 6 2" xfId="2935"/>
    <cellStyle name="Currency 3 2 5 6 2 2" xfId="2936"/>
    <cellStyle name="Currency 3 2 5 6 3" xfId="2937"/>
    <cellStyle name="Currency 3 2 5 7" xfId="2938"/>
    <cellStyle name="Currency 3 2 5 7 2" xfId="2939"/>
    <cellStyle name="Currency 3 2 5 7 2 2" xfId="2940"/>
    <cellStyle name="Currency 3 2 5 7 3" xfId="2941"/>
    <cellStyle name="Currency 3 2 5 8" xfId="2942"/>
    <cellStyle name="Currency 3 2 5 8 2" xfId="2943"/>
    <cellStyle name="Currency 3 2 5 8 2 2" xfId="2944"/>
    <cellStyle name="Currency 3 2 5 8 3" xfId="2945"/>
    <cellStyle name="Currency 3 2 5 9" xfId="2946"/>
    <cellStyle name="Currency 3 2 5 9 2" xfId="2947"/>
    <cellStyle name="Currency 3 2 5 9 2 2" xfId="2948"/>
    <cellStyle name="Currency 3 2 5 9 3" xfId="2949"/>
    <cellStyle name="Currency 3 2 6" xfId="2950"/>
    <cellStyle name="Currency 3 2 6 10" xfId="2951"/>
    <cellStyle name="Currency 3 2 6 10 2" xfId="2952"/>
    <cellStyle name="Currency 3 2 6 10 2 2" xfId="2953"/>
    <cellStyle name="Currency 3 2 6 10 3" xfId="2954"/>
    <cellStyle name="Currency 3 2 6 11" xfId="2955"/>
    <cellStyle name="Currency 3 2 6 11 2" xfId="2956"/>
    <cellStyle name="Currency 3 2 6 11 2 2" xfId="2957"/>
    <cellStyle name="Currency 3 2 6 11 3" xfId="2958"/>
    <cellStyle name="Currency 3 2 6 12" xfId="2959"/>
    <cellStyle name="Currency 3 2 6 12 2" xfId="2960"/>
    <cellStyle name="Currency 3 2 6 12 2 2" xfId="2961"/>
    <cellStyle name="Currency 3 2 6 12 3" xfId="2962"/>
    <cellStyle name="Currency 3 2 6 13" xfId="2963"/>
    <cellStyle name="Currency 3 2 6 13 2" xfId="2964"/>
    <cellStyle name="Currency 3 2 6 13 2 2" xfId="2965"/>
    <cellStyle name="Currency 3 2 6 13 3" xfId="2966"/>
    <cellStyle name="Currency 3 2 6 14" xfId="2967"/>
    <cellStyle name="Currency 3 2 6 14 2" xfId="2968"/>
    <cellStyle name="Currency 3 2 6 14 2 2" xfId="2969"/>
    <cellStyle name="Currency 3 2 6 14 3" xfId="2970"/>
    <cellStyle name="Currency 3 2 6 15" xfId="2971"/>
    <cellStyle name="Currency 3 2 6 15 2" xfId="2972"/>
    <cellStyle name="Currency 3 2 6 15 2 2" xfId="2973"/>
    <cellStyle name="Currency 3 2 6 15 3" xfId="2974"/>
    <cellStyle name="Currency 3 2 6 16" xfId="2975"/>
    <cellStyle name="Currency 3 2 6 16 2" xfId="2976"/>
    <cellStyle name="Currency 3 2 6 17" xfId="2977"/>
    <cellStyle name="Currency 3 2 6 18" xfId="2978"/>
    <cellStyle name="Currency 3 2 6 19" xfId="2979"/>
    <cellStyle name="Currency 3 2 6 2" xfId="2980"/>
    <cellStyle name="Currency 3 2 6 2 10" xfId="2981"/>
    <cellStyle name="Currency 3 2 6 2 2" xfId="2982"/>
    <cellStyle name="Currency 3 2 6 2 2 2" xfId="2983"/>
    <cellStyle name="Currency 3 2 6 2 3" xfId="2984"/>
    <cellStyle name="Currency 3 2 6 2 4" xfId="2985"/>
    <cellStyle name="Currency 3 2 6 2 5" xfId="2986"/>
    <cellStyle name="Currency 3 2 6 2 6" xfId="2987"/>
    <cellStyle name="Currency 3 2 6 2 7" xfId="2988"/>
    <cellStyle name="Currency 3 2 6 2 8" xfId="2989"/>
    <cellStyle name="Currency 3 2 6 2 9" xfId="2990"/>
    <cellStyle name="Currency 3 2 6 20" xfId="2991"/>
    <cellStyle name="Currency 3 2 6 21" xfId="2992"/>
    <cellStyle name="Currency 3 2 6 22" xfId="2993"/>
    <cellStyle name="Currency 3 2 6 23" xfId="2994"/>
    <cellStyle name="Currency 3 2 6 24" xfId="2995"/>
    <cellStyle name="Currency 3 2 6 3" xfId="2996"/>
    <cellStyle name="Currency 3 2 6 3 10" xfId="2997"/>
    <cellStyle name="Currency 3 2 6 3 2" xfId="2998"/>
    <cellStyle name="Currency 3 2 6 3 2 2" xfId="2999"/>
    <cellStyle name="Currency 3 2 6 3 3" xfId="3000"/>
    <cellStyle name="Currency 3 2 6 3 4" xfId="3001"/>
    <cellStyle name="Currency 3 2 6 3 5" xfId="3002"/>
    <cellStyle name="Currency 3 2 6 3 6" xfId="3003"/>
    <cellStyle name="Currency 3 2 6 3 7" xfId="3004"/>
    <cellStyle name="Currency 3 2 6 3 8" xfId="3005"/>
    <cellStyle name="Currency 3 2 6 3 9" xfId="3006"/>
    <cellStyle name="Currency 3 2 6 4" xfId="3007"/>
    <cellStyle name="Currency 3 2 6 4 2" xfId="3008"/>
    <cellStyle name="Currency 3 2 6 4 2 2" xfId="3009"/>
    <cellStyle name="Currency 3 2 6 4 3" xfId="3010"/>
    <cellStyle name="Currency 3 2 6 5" xfId="3011"/>
    <cellStyle name="Currency 3 2 6 5 2" xfId="3012"/>
    <cellStyle name="Currency 3 2 6 5 2 2" xfId="3013"/>
    <cellStyle name="Currency 3 2 6 5 3" xfId="3014"/>
    <cellStyle name="Currency 3 2 6 6" xfId="3015"/>
    <cellStyle name="Currency 3 2 6 6 2" xfId="3016"/>
    <cellStyle name="Currency 3 2 6 6 2 2" xfId="3017"/>
    <cellStyle name="Currency 3 2 6 6 3" xfId="3018"/>
    <cellStyle name="Currency 3 2 6 7" xfId="3019"/>
    <cellStyle name="Currency 3 2 6 7 2" xfId="3020"/>
    <cellStyle name="Currency 3 2 6 7 2 2" xfId="3021"/>
    <cellStyle name="Currency 3 2 6 7 3" xfId="3022"/>
    <cellStyle name="Currency 3 2 6 8" xfId="3023"/>
    <cellStyle name="Currency 3 2 6 8 2" xfId="3024"/>
    <cellStyle name="Currency 3 2 6 8 2 2" xfId="3025"/>
    <cellStyle name="Currency 3 2 6 8 3" xfId="3026"/>
    <cellStyle name="Currency 3 2 6 9" xfId="3027"/>
    <cellStyle name="Currency 3 2 6 9 2" xfId="3028"/>
    <cellStyle name="Currency 3 2 6 9 2 2" xfId="3029"/>
    <cellStyle name="Currency 3 2 6 9 3" xfId="3030"/>
    <cellStyle name="Currency 3 2 7" xfId="3031"/>
    <cellStyle name="Currency 3 2 7 10" xfId="3032"/>
    <cellStyle name="Currency 3 2 7 2" xfId="3033"/>
    <cellStyle name="Currency 3 2 7 2 2" xfId="3034"/>
    <cellStyle name="Currency 3 2 7 3" xfId="3035"/>
    <cellStyle name="Currency 3 2 7 4" xfId="3036"/>
    <cellStyle name="Currency 3 2 7 5" xfId="3037"/>
    <cellStyle name="Currency 3 2 7 6" xfId="3038"/>
    <cellStyle name="Currency 3 2 7 7" xfId="3039"/>
    <cellStyle name="Currency 3 2 7 8" xfId="3040"/>
    <cellStyle name="Currency 3 2 7 9" xfId="3041"/>
    <cellStyle name="Currency 3 2 8" xfId="3042"/>
    <cellStyle name="Currency 3 2 8 10" xfId="3043"/>
    <cellStyle name="Currency 3 2 8 2" xfId="3044"/>
    <cellStyle name="Currency 3 2 8 2 2" xfId="3045"/>
    <cellStyle name="Currency 3 2 8 3" xfId="3046"/>
    <cellStyle name="Currency 3 2 8 4" xfId="3047"/>
    <cellStyle name="Currency 3 2 8 5" xfId="3048"/>
    <cellStyle name="Currency 3 2 8 6" xfId="3049"/>
    <cellStyle name="Currency 3 2 8 7" xfId="3050"/>
    <cellStyle name="Currency 3 2 8 8" xfId="3051"/>
    <cellStyle name="Currency 3 2 8 9" xfId="3052"/>
    <cellStyle name="Currency 3 2 9" xfId="3053"/>
    <cellStyle name="Currency 3 2 9 2" xfId="3054"/>
    <cellStyle name="Currency 3 2 9 2 2" xfId="3055"/>
    <cellStyle name="Currency 3 2 9 3" xfId="3056"/>
    <cellStyle name="Currency 3 20" xfId="3057"/>
    <cellStyle name="Currency 3 20 2" xfId="3058"/>
    <cellStyle name="Currency 3 20 2 2" xfId="3059"/>
    <cellStyle name="Currency 3 20 3" xfId="3060"/>
    <cellStyle name="Currency 3 21" xfId="3061"/>
    <cellStyle name="Currency 3 21 2" xfId="3062"/>
    <cellStyle name="Currency 3 21 2 2" xfId="3063"/>
    <cellStyle name="Currency 3 21 3" xfId="3064"/>
    <cellStyle name="Currency 3 22" xfId="3065"/>
    <cellStyle name="Currency 3 22 2" xfId="3066"/>
    <cellStyle name="Currency 3 22 2 2" xfId="3067"/>
    <cellStyle name="Currency 3 22 3" xfId="3068"/>
    <cellStyle name="Currency 3 23" xfId="3069"/>
    <cellStyle name="Currency 3 23 2" xfId="3070"/>
    <cellStyle name="Currency 3 23 2 2" xfId="3071"/>
    <cellStyle name="Currency 3 23 3" xfId="3072"/>
    <cellStyle name="Currency 3 24" xfId="3073"/>
    <cellStyle name="Currency 3 24 2" xfId="3074"/>
    <cellStyle name="Currency 3 25" xfId="3075"/>
    <cellStyle name="Currency 3 26" xfId="3076"/>
    <cellStyle name="Currency 3 27" xfId="3077"/>
    <cellStyle name="Currency 3 28" xfId="3078"/>
    <cellStyle name="Currency 3 29" xfId="3079"/>
    <cellStyle name="Currency 3 3" xfId="3080"/>
    <cellStyle name="Currency 3 3 10" xfId="3081"/>
    <cellStyle name="Currency 3 3 10 2" xfId="3082"/>
    <cellStyle name="Currency 3 3 10 2 2" xfId="3083"/>
    <cellStyle name="Currency 3 3 10 3" xfId="3084"/>
    <cellStyle name="Currency 3 3 11" xfId="3085"/>
    <cellStyle name="Currency 3 3 11 2" xfId="3086"/>
    <cellStyle name="Currency 3 3 11 2 2" xfId="3087"/>
    <cellStyle name="Currency 3 3 11 3" xfId="3088"/>
    <cellStyle name="Currency 3 3 12" xfId="3089"/>
    <cellStyle name="Currency 3 3 12 2" xfId="3090"/>
    <cellStyle name="Currency 3 3 12 2 2" xfId="3091"/>
    <cellStyle name="Currency 3 3 12 3" xfId="3092"/>
    <cellStyle name="Currency 3 3 13" xfId="3093"/>
    <cellStyle name="Currency 3 3 13 2" xfId="3094"/>
    <cellStyle name="Currency 3 3 13 2 2" xfId="3095"/>
    <cellStyle name="Currency 3 3 13 3" xfId="3096"/>
    <cellStyle name="Currency 3 3 14" xfId="3097"/>
    <cellStyle name="Currency 3 3 14 2" xfId="3098"/>
    <cellStyle name="Currency 3 3 14 2 2" xfId="3099"/>
    <cellStyle name="Currency 3 3 14 3" xfId="3100"/>
    <cellStyle name="Currency 3 3 15" xfId="3101"/>
    <cellStyle name="Currency 3 3 15 2" xfId="3102"/>
    <cellStyle name="Currency 3 3 15 2 2" xfId="3103"/>
    <cellStyle name="Currency 3 3 15 3" xfId="3104"/>
    <cellStyle name="Currency 3 3 16" xfId="3105"/>
    <cellStyle name="Currency 3 3 16 2" xfId="3106"/>
    <cellStyle name="Currency 3 3 16 2 2" xfId="3107"/>
    <cellStyle name="Currency 3 3 16 3" xfId="3108"/>
    <cellStyle name="Currency 3 3 17" xfId="3109"/>
    <cellStyle name="Currency 3 3 17 2" xfId="3110"/>
    <cellStyle name="Currency 3 3 17 2 2" xfId="3111"/>
    <cellStyle name="Currency 3 3 17 3" xfId="3112"/>
    <cellStyle name="Currency 3 3 18" xfId="3113"/>
    <cellStyle name="Currency 3 3 18 2" xfId="3114"/>
    <cellStyle name="Currency 3 3 18 2 2" xfId="3115"/>
    <cellStyle name="Currency 3 3 18 3" xfId="3116"/>
    <cellStyle name="Currency 3 3 19" xfId="3117"/>
    <cellStyle name="Currency 3 3 19 2" xfId="3118"/>
    <cellStyle name="Currency 3 3 19 2 2" xfId="3119"/>
    <cellStyle name="Currency 3 3 19 3" xfId="3120"/>
    <cellStyle name="Currency 3 3 2" xfId="3121"/>
    <cellStyle name="Currency 3 3 2 10" xfId="3122"/>
    <cellStyle name="Currency 3 3 2 10 2" xfId="3123"/>
    <cellStyle name="Currency 3 3 2 10 2 2" xfId="3124"/>
    <cellStyle name="Currency 3 3 2 10 3" xfId="3125"/>
    <cellStyle name="Currency 3 3 2 11" xfId="3126"/>
    <cellStyle name="Currency 3 3 2 11 2" xfId="3127"/>
    <cellStyle name="Currency 3 3 2 11 2 2" xfId="3128"/>
    <cellStyle name="Currency 3 3 2 11 3" xfId="3129"/>
    <cellStyle name="Currency 3 3 2 12" xfId="3130"/>
    <cellStyle name="Currency 3 3 2 12 2" xfId="3131"/>
    <cellStyle name="Currency 3 3 2 12 2 2" xfId="3132"/>
    <cellStyle name="Currency 3 3 2 12 3" xfId="3133"/>
    <cellStyle name="Currency 3 3 2 13" xfId="3134"/>
    <cellStyle name="Currency 3 3 2 13 2" xfId="3135"/>
    <cellStyle name="Currency 3 3 2 13 2 2" xfId="3136"/>
    <cellStyle name="Currency 3 3 2 13 3" xfId="3137"/>
    <cellStyle name="Currency 3 3 2 14" xfId="3138"/>
    <cellStyle name="Currency 3 3 2 14 2" xfId="3139"/>
    <cellStyle name="Currency 3 3 2 14 2 2" xfId="3140"/>
    <cellStyle name="Currency 3 3 2 14 3" xfId="3141"/>
    <cellStyle name="Currency 3 3 2 15" xfId="3142"/>
    <cellStyle name="Currency 3 3 2 15 2" xfId="3143"/>
    <cellStyle name="Currency 3 3 2 15 2 2" xfId="3144"/>
    <cellStyle name="Currency 3 3 2 15 3" xfId="3145"/>
    <cellStyle name="Currency 3 3 2 16" xfId="3146"/>
    <cellStyle name="Currency 3 3 2 16 2" xfId="3147"/>
    <cellStyle name="Currency 3 3 2 16 2 2" xfId="3148"/>
    <cellStyle name="Currency 3 3 2 16 3" xfId="3149"/>
    <cellStyle name="Currency 3 3 2 17" xfId="3150"/>
    <cellStyle name="Currency 3 3 2 17 2" xfId="3151"/>
    <cellStyle name="Currency 3 3 2 17 2 2" xfId="3152"/>
    <cellStyle name="Currency 3 3 2 17 3" xfId="3153"/>
    <cellStyle name="Currency 3 3 2 18" xfId="3154"/>
    <cellStyle name="Currency 3 3 2 18 2" xfId="3155"/>
    <cellStyle name="Currency 3 3 2 18 2 2" xfId="3156"/>
    <cellStyle name="Currency 3 3 2 18 3" xfId="3157"/>
    <cellStyle name="Currency 3 3 2 19" xfId="3158"/>
    <cellStyle name="Currency 3 3 2 19 2" xfId="3159"/>
    <cellStyle name="Currency 3 3 2 19 2 2" xfId="3160"/>
    <cellStyle name="Currency 3 3 2 19 3" xfId="3161"/>
    <cellStyle name="Currency 3 3 2 2" xfId="3162"/>
    <cellStyle name="Currency 3 3 2 2 10" xfId="3163"/>
    <cellStyle name="Currency 3 3 2 2 10 2" xfId="3164"/>
    <cellStyle name="Currency 3 3 2 2 10 2 2" xfId="3165"/>
    <cellStyle name="Currency 3 3 2 2 10 3" xfId="3166"/>
    <cellStyle name="Currency 3 3 2 2 11" xfId="3167"/>
    <cellStyle name="Currency 3 3 2 2 11 2" xfId="3168"/>
    <cellStyle name="Currency 3 3 2 2 11 2 2" xfId="3169"/>
    <cellStyle name="Currency 3 3 2 2 11 3" xfId="3170"/>
    <cellStyle name="Currency 3 3 2 2 12" xfId="3171"/>
    <cellStyle name="Currency 3 3 2 2 12 2" xfId="3172"/>
    <cellStyle name="Currency 3 3 2 2 12 2 2" xfId="3173"/>
    <cellStyle name="Currency 3 3 2 2 12 3" xfId="3174"/>
    <cellStyle name="Currency 3 3 2 2 13" xfId="3175"/>
    <cellStyle name="Currency 3 3 2 2 13 2" xfId="3176"/>
    <cellStyle name="Currency 3 3 2 2 13 2 2" xfId="3177"/>
    <cellStyle name="Currency 3 3 2 2 13 3" xfId="3178"/>
    <cellStyle name="Currency 3 3 2 2 14" xfId="3179"/>
    <cellStyle name="Currency 3 3 2 2 14 2" xfId="3180"/>
    <cellStyle name="Currency 3 3 2 2 14 2 2" xfId="3181"/>
    <cellStyle name="Currency 3 3 2 2 14 3" xfId="3182"/>
    <cellStyle name="Currency 3 3 2 2 15" xfId="3183"/>
    <cellStyle name="Currency 3 3 2 2 15 2" xfId="3184"/>
    <cellStyle name="Currency 3 3 2 2 15 2 2" xfId="3185"/>
    <cellStyle name="Currency 3 3 2 2 15 3" xfId="3186"/>
    <cellStyle name="Currency 3 3 2 2 16" xfId="3187"/>
    <cellStyle name="Currency 3 3 2 2 16 2" xfId="3188"/>
    <cellStyle name="Currency 3 3 2 2 17" xfId="3189"/>
    <cellStyle name="Currency 3 3 2 2 18" xfId="3190"/>
    <cellStyle name="Currency 3 3 2 2 19" xfId="3191"/>
    <cellStyle name="Currency 3 3 2 2 2" xfId="3192"/>
    <cellStyle name="Currency 3 3 2 2 2 10" xfId="3193"/>
    <cellStyle name="Currency 3 3 2 2 2 2" xfId="3194"/>
    <cellStyle name="Currency 3 3 2 2 2 2 2" xfId="3195"/>
    <cellStyle name="Currency 3 3 2 2 2 3" xfId="3196"/>
    <cellStyle name="Currency 3 3 2 2 2 4" xfId="3197"/>
    <cellStyle name="Currency 3 3 2 2 2 5" xfId="3198"/>
    <cellStyle name="Currency 3 3 2 2 2 6" xfId="3199"/>
    <cellStyle name="Currency 3 3 2 2 2 7" xfId="3200"/>
    <cellStyle name="Currency 3 3 2 2 2 8" xfId="3201"/>
    <cellStyle name="Currency 3 3 2 2 2 9" xfId="3202"/>
    <cellStyle name="Currency 3 3 2 2 20" xfId="3203"/>
    <cellStyle name="Currency 3 3 2 2 21" xfId="3204"/>
    <cellStyle name="Currency 3 3 2 2 22" xfId="3205"/>
    <cellStyle name="Currency 3 3 2 2 23" xfId="3206"/>
    <cellStyle name="Currency 3 3 2 2 24" xfId="3207"/>
    <cellStyle name="Currency 3 3 2 2 3" xfId="3208"/>
    <cellStyle name="Currency 3 3 2 2 3 10" xfId="3209"/>
    <cellStyle name="Currency 3 3 2 2 3 2" xfId="3210"/>
    <cellStyle name="Currency 3 3 2 2 3 2 2" xfId="3211"/>
    <cellStyle name="Currency 3 3 2 2 3 3" xfId="3212"/>
    <cellStyle name="Currency 3 3 2 2 3 4" xfId="3213"/>
    <cellStyle name="Currency 3 3 2 2 3 5" xfId="3214"/>
    <cellStyle name="Currency 3 3 2 2 3 6" xfId="3215"/>
    <cellStyle name="Currency 3 3 2 2 3 7" xfId="3216"/>
    <cellStyle name="Currency 3 3 2 2 3 8" xfId="3217"/>
    <cellStyle name="Currency 3 3 2 2 3 9" xfId="3218"/>
    <cellStyle name="Currency 3 3 2 2 4" xfId="3219"/>
    <cellStyle name="Currency 3 3 2 2 4 2" xfId="3220"/>
    <cellStyle name="Currency 3 3 2 2 4 2 2" xfId="3221"/>
    <cellStyle name="Currency 3 3 2 2 4 3" xfId="3222"/>
    <cellStyle name="Currency 3 3 2 2 5" xfId="3223"/>
    <cellStyle name="Currency 3 3 2 2 5 2" xfId="3224"/>
    <cellStyle name="Currency 3 3 2 2 5 2 2" xfId="3225"/>
    <cellStyle name="Currency 3 3 2 2 5 3" xfId="3226"/>
    <cellStyle name="Currency 3 3 2 2 6" xfId="3227"/>
    <cellStyle name="Currency 3 3 2 2 6 2" xfId="3228"/>
    <cellStyle name="Currency 3 3 2 2 6 2 2" xfId="3229"/>
    <cellStyle name="Currency 3 3 2 2 6 3" xfId="3230"/>
    <cellStyle name="Currency 3 3 2 2 7" xfId="3231"/>
    <cellStyle name="Currency 3 3 2 2 7 2" xfId="3232"/>
    <cellStyle name="Currency 3 3 2 2 7 2 2" xfId="3233"/>
    <cellStyle name="Currency 3 3 2 2 7 3" xfId="3234"/>
    <cellStyle name="Currency 3 3 2 2 8" xfId="3235"/>
    <cellStyle name="Currency 3 3 2 2 8 2" xfId="3236"/>
    <cellStyle name="Currency 3 3 2 2 8 2 2" xfId="3237"/>
    <cellStyle name="Currency 3 3 2 2 8 3" xfId="3238"/>
    <cellStyle name="Currency 3 3 2 2 9" xfId="3239"/>
    <cellStyle name="Currency 3 3 2 2 9 2" xfId="3240"/>
    <cellStyle name="Currency 3 3 2 2 9 2 2" xfId="3241"/>
    <cellStyle name="Currency 3 3 2 2 9 3" xfId="3242"/>
    <cellStyle name="Currency 3 3 2 20" xfId="3243"/>
    <cellStyle name="Currency 3 3 2 20 2" xfId="3244"/>
    <cellStyle name="Currency 3 3 2 21" xfId="3245"/>
    <cellStyle name="Currency 3 3 2 22" xfId="3246"/>
    <cellStyle name="Currency 3 3 2 23" xfId="3247"/>
    <cellStyle name="Currency 3 3 2 24" xfId="3248"/>
    <cellStyle name="Currency 3 3 2 25" xfId="3249"/>
    <cellStyle name="Currency 3 3 2 26" xfId="3250"/>
    <cellStyle name="Currency 3 3 2 27" xfId="3251"/>
    <cellStyle name="Currency 3 3 2 28" xfId="3252"/>
    <cellStyle name="Currency 3 3 2 3" xfId="3253"/>
    <cellStyle name="Currency 3 3 2 3 10" xfId="3254"/>
    <cellStyle name="Currency 3 3 2 3 10 2" xfId="3255"/>
    <cellStyle name="Currency 3 3 2 3 10 2 2" xfId="3256"/>
    <cellStyle name="Currency 3 3 2 3 10 3" xfId="3257"/>
    <cellStyle name="Currency 3 3 2 3 11" xfId="3258"/>
    <cellStyle name="Currency 3 3 2 3 11 2" xfId="3259"/>
    <cellStyle name="Currency 3 3 2 3 11 2 2" xfId="3260"/>
    <cellStyle name="Currency 3 3 2 3 11 3" xfId="3261"/>
    <cellStyle name="Currency 3 3 2 3 12" xfId="3262"/>
    <cellStyle name="Currency 3 3 2 3 12 2" xfId="3263"/>
    <cellStyle name="Currency 3 3 2 3 12 2 2" xfId="3264"/>
    <cellStyle name="Currency 3 3 2 3 12 3" xfId="3265"/>
    <cellStyle name="Currency 3 3 2 3 13" xfId="3266"/>
    <cellStyle name="Currency 3 3 2 3 13 2" xfId="3267"/>
    <cellStyle name="Currency 3 3 2 3 13 2 2" xfId="3268"/>
    <cellStyle name="Currency 3 3 2 3 13 3" xfId="3269"/>
    <cellStyle name="Currency 3 3 2 3 14" xfId="3270"/>
    <cellStyle name="Currency 3 3 2 3 14 2" xfId="3271"/>
    <cellStyle name="Currency 3 3 2 3 14 2 2" xfId="3272"/>
    <cellStyle name="Currency 3 3 2 3 14 3" xfId="3273"/>
    <cellStyle name="Currency 3 3 2 3 15" xfId="3274"/>
    <cellStyle name="Currency 3 3 2 3 15 2" xfId="3275"/>
    <cellStyle name="Currency 3 3 2 3 15 2 2" xfId="3276"/>
    <cellStyle name="Currency 3 3 2 3 15 3" xfId="3277"/>
    <cellStyle name="Currency 3 3 2 3 16" xfId="3278"/>
    <cellStyle name="Currency 3 3 2 3 16 2" xfId="3279"/>
    <cellStyle name="Currency 3 3 2 3 17" xfId="3280"/>
    <cellStyle name="Currency 3 3 2 3 18" xfId="3281"/>
    <cellStyle name="Currency 3 3 2 3 19" xfId="3282"/>
    <cellStyle name="Currency 3 3 2 3 2" xfId="3283"/>
    <cellStyle name="Currency 3 3 2 3 2 10" xfId="3284"/>
    <cellStyle name="Currency 3 3 2 3 2 2" xfId="3285"/>
    <cellStyle name="Currency 3 3 2 3 2 2 2" xfId="3286"/>
    <cellStyle name="Currency 3 3 2 3 2 3" xfId="3287"/>
    <cellStyle name="Currency 3 3 2 3 2 4" xfId="3288"/>
    <cellStyle name="Currency 3 3 2 3 2 5" xfId="3289"/>
    <cellStyle name="Currency 3 3 2 3 2 6" xfId="3290"/>
    <cellStyle name="Currency 3 3 2 3 2 7" xfId="3291"/>
    <cellStyle name="Currency 3 3 2 3 2 8" xfId="3292"/>
    <cellStyle name="Currency 3 3 2 3 2 9" xfId="3293"/>
    <cellStyle name="Currency 3 3 2 3 20" xfId="3294"/>
    <cellStyle name="Currency 3 3 2 3 21" xfId="3295"/>
    <cellStyle name="Currency 3 3 2 3 22" xfId="3296"/>
    <cellStyle name="Currency 3 3 2 3 23" xfId="3297"/>
    <cellStyle name="Currency 3 3 2 3 24" xfId="3298"/>
    <cellStyle name="Currency 3 3 2 3 3" xfId="3299"/>
    <cellStyle name="Currency 3 3 2 3 3 10" xfId="3300"/>
    <cellStyle name="Currency 3 3 2 3 3 2" xfId="3301"/>
    <cellStyle name="Currency 3 3 2 3 3 2 2" xfId="3302"/>
    <cellStyle name="Currency 3 3 2 3 3 3" xfId="3303"/>
    <cellStyle name="Currency 3 3 2 3 3 4" xfId="3304"/>
    <cellStyle name="Currency 3 3 2 3 3 5" xfId="3305"/>
    <cellStyle name="Currency 3 3 2 3 3 6" xfId="3306"/>
    <cellStyle name="Currency 3 3 2 3 3 7" xfId="3307"/>
    <cellStyle name="Currency 3 3 2 3 3 8" xfId="3308"/>
    <cellStyle name="Currency 3 3 2 3 3 9" xfId="3309"/>
    <cellStyle name="Currency 3 3 2 3 4" xfId="3310"/>
    <cellStyle name="Currency 3 3 2 3 4 2" xfId="3311"/>
    <cellStyle name="Currency 3 3 2 3 4 2 2" xfId="3312"/>
    <cellStyle name="Currency 3 3 2 3 4 3" xfId="3313"/>
    <cellStyle name="Currency 3 3 2 3 5" xfId="3314"/>
    <cellStyle name="Currency 3 3 2 3 5 2" xfId="3315"/>
    <cellStyle name="Currency 3 3 2 3 5 2 2" xfId="3316"/>
    <cellStyle name="Currency 3 3 2 3 5 3" xfId="3317"/>
    <cellStyle name="Currency 3 3 2 3 6" xfId="3318"/>
    <cellStyle name="Currency 3 3 2 3 6 2" xfId="3319"/>
    <cellStyle name="Currency 3 3 2 3 6 2 2" xfId="3320"/>
    <cellStyle name="Currency 3 3 2 3 6 3" xfId="3321"/>
    <cellStyle name="Currency 3 3 2 3 7" xfId="3322"/>
    <cellStyle name="Currency 3 3 2 3 7 2" xfId="3323"/>
    <cellStyle name="Currency 3 3 2 3 7 2 2" xfId="3324"/>
    <cellStyle name="Currency 3 3 2 3 7 3" xfId="3325"/>
    <cellStyle name="Currency 3 3 2 3 8" xfId="3326"/>
    <cellStyle name="Currency 3 3 2 3 8 2" xfId="3327"/>
    <cellStyle name="Currency 3 3 2 3 8 2 2" xfId="3328"/>
    <cellStyle name="Currency 3 3 2 3 8 3" xfId="3329"/>
    <cellStyle name="Currency 3 3 2 3 9" xfId="3330"/>
    <cellStyle name="Currency 3 3 2 3 9 2" xfId="3331"/>
    <cellStyle name="Currency 3 3 2 3 9 2 2" xfId="3332"/>
    <cellStyle name="Currency 3 3 2 3 9 3" xfId="3333"/>
    <cellStyle name="Currency 3 3 2 4" xfId="3334"/>
    <cellStyle name="Currency 3 3 2 4 10" xfId="3335"/>
    <cellStyle name="Currency 3 3 2 4 10 2" xfId="3336"/>
    <cellStyle name="Currency 3 3 2 4 10 2 2" xfId="3337"/>
    <cellStyle name="Currency 3 3 2 4 10 3" xfId="3338"/>
    <cellStyle name="Currency 3 3 2 4 11" xfId="3339"/>
    <cellStyle name="Currency 3 3 2 4 11 2" xfId="3340"/>
    <cellStyle name="Currency 3 3 2 4 11 2 2" xfId="3341"/>
    <cellStyle name="Currency 3 3 2 4 11 3" xfId="3342"/>
    <cellStyle name="Currency 3 3 2 4 12" xfId="3343"/>
    <cellStyle name="Currency 3 3 2 4 12 2" xfId="3344"/>
    <cellStyle name="Currency 3 3 2 4 12 2 2" xfId="3345"/>
    <cellStyle name="Currency 3 3 2 4 12 3" xfId="3346"/>
    <cellStyle name="Currency 3 3 2 4 13" xfId="3347"/>
    <cellStyle name="Currency 3 3 2 4 13 2" xfId="3348"/>
    <cellStyle name="Currency 3 3 2 4 13 2 2" xfId="3349"/>
    <cellStyle name="Currency 3 3 2 4 13 3" xfId="3350"/>
    <cellStyle name="Currency 3 3 2 4 14" xfId="3351"/>
    <cellStyle name="Currency 3 3 2 4 14 2" xfId="3352"/>
    <cellStyle name="Currency 3 3 2 4 14 2 2" xfId="3353"/>
    <cellStyle name="Currency 3 3 2 4 14 3" xfId="3354"/>
    <cellStyle name="Currency 3 3 2 4 15" xfId="3355"/>
    <cellStyle name="Currency 3 3 2 4 15 2" xfId="3356"/>
    <cellStyle name="Currency 3 3 2 4 15 2 2" xfId="3357"/>
    <cellStyle name="Currency 3 3 2 4 15 3" xfId="3358"/>
    <cellStyle name="Currency 3 3 2 4 16" xfId="3359"/>
    <cellStyle name="Currency 3 3 2 4 16 2" xfId="3360"/>
    <cellStyle name="Currency 3 3 2 4 17" xfId="3361"/>
    <cellStyle name="Currency 3 3 2 4 18" xfId="3362"/>
    <cellStyle name="Currency 3 3 2 4 19" xfId="3363"/>
    <cellStyle name="Currency 3 3 2 4 2" xfId="3364"/>
    <cellStyle name="Currency 3 3 2 4 2 10" xfId="3365"/>
    <cellStyle name="Currency 3 3 2 4 2 2" xfId="3366"/>
    <cellStyle name="Currency 3 3 2 4 2 2 2" xfId="3367"/>
    <cellStyle name="Currency 3 3 2 4 2 3" xfId="3368"/>
    <cellStyle name="Currency 3 3 2 4 2 4" xfId="3369"/>
    <cellStyle name="Currency 3 3 2 4 2 5" xfId="3370"/>
    <cellStyle name="Currency 3 3 2 4 2 6" xfId="3371"/>
    <cellStyle name="Currency 3 3 2 4 2 7" xfId="3372"/>
    <cellStyle name="Currency 3 3 2 4 2 8" xfId="3373"/>
    <cellStyle name="Currency 3 3 2 4 2 9" xfId="3374"/>
    <cellStyle name="Currency 3 3 2 4 20" xfId="3375"/>
    <cellStyle name="Currency 3 3 2 4 21" xfId="3376"/>
    <cellStyle name="Currency 3 3 2 4 22" xfId="3377"/>
    <cellStyle name="Currency 3 3 2 4 23" xfId="3378"/>
    <cellStyle name="Currency 3 3 2 4 24" xfId="3379"/>
    <cellStyle name="Currency 3 3 2 4 3" xfId="3380"/>
    <cellStyle name="Currency 3 3 2 4 3 10" xfId="3381"/>
    <cellStyle name="Currency 3 3 2 4 3 2" xfId="3382"/>
    <cellStyle name="Currency 3 3 2 4 3 2 2" xfId="3383"/>
    <cellStyle name="Currency 3 3 2 4 3 3" xfId="3384"/>
    <cellStyle name="Currency 3 3 2 4 3 4" xfId="3385"/>
    <cellStyle name="Currency 3 3 2 4 3 5" xfId="3386"/>
    <cellStyle name="Currency 3 3 2 4 3 6" xfId="3387"/>
    <cellStyle name="Currency 3 3 2 4 3 7" xfId="3388"/>
    <cellStyle name="Currency 3 3 2 4 3 8" xfId="3389"/>
    <cellStyle name="Currency 3 3 2 4 3 9" xfId="3390"/>
    <cellStyle name="Currency 3 3 2 4 4" xfId="3391"/>
    <cellStyle name="Currency 3 3 2 4 4 2" xfId="3392"/>
    <cellStyle name="Currency 3 3 2 4 4 2 2" xfId="3393"/>
    <cellStyle name="Currency 3 3 2 4 4 3" xfId="3394"/>
    <cellStyle name="Currency 3 3 2 4 5" xfId="3395"/>
    <cellStyle name="Currency 3 3 2 4 5 2" xfId="3396"/>
    <cellStyle name="Currency 3 3 2 4 5 2 2" xfId="3397"/>
    <cellStyle name="Currency 3 3 2 4 5 3" xfId="3398"/>
    <cellStyle name="Currency 3 3 2 4 6" xfId="3399"/>
    <cellStyle name="Currency 3 3 2 4 6 2" xfId="3400"/>
    <cellStyle name="Currency 3 3 2 4 6 2 2" xfId="3401"/>
    <cellStyle name="Currency 3 3 2 4 6 3" xfId="3402"/>
    <cellStyle name="Currency 3 3 2 4 7" xfId="3403"/>
    <cellStyle name="Currency 3 3 2 4 7 2" xfId="3404"/>
    <cellStyle name="Currency 3 3 2 4 7 2 2" xfId="3405"/>
    <cellStyle name="Currency 3 3 2 4 7 3" xfId="3406"/>
    <cellStyle name="Currency 3 3 2 4 8" xfId="3407"/>
    <cellStyle name="Currency 3 3 2 4 8 2" xfId="3408"/>
    <cellStyle name="Currency 3 3 2 4 8 2 2" xfId="3409"/>
    <cellStyle name="Currency 3 3 2 4 8 3" xfId="3410"/>
    <cellStyle name="Currency 3 3 2 4 9" xfId="3411"/>
    <cellStyle name="Currency 3 3 2 4 9 2" xfId="3412"/>
    <cellStyle name="Currency 3 3 2 4 9 2 2" xfId="3413"/>
    <cellStyle name="Currency 3 3 2 4 9 3" xfId="3414"/>
    <cellStyle name="Currency 3 3 2 5" xfId="3415"/>
    <cellStyle name="Currency 3 3 2 5 10" xfId="3416"/>
    <cellStyle name="Currency 3 3 2 5 10 2" xfId="3417"/>
    <cellStyle name="Currency 3 3 2 5 10 2 2" xfId="3418"/>
    <cellStyle name="Currency 3 3 2 5 10 3" xfId="3419"/>
    <cellStyle name="Currency 3 3 2 5 11" xfId="3420"/>
    <cellStyle name="Currency 3 3 2 5 11 2" xfId="3421"/>
    <cellStyle name="Currency 3 3 2 5 11 2 2" xfId="3422"/>
    <cellStyle name="Currency 3 3 2 5 11 3" xfId="3423"/>
    <cellStyle name="Currency 3 3 2 5 12" xfId="3424"/>
    <cellStyle name="Currency 3 3 2 5 12 2" xfId="3425"/>
    <cellStyle name="Currency 3 3 2 5 12 2 2" xfId="3426"/>
    <cellStyle name="Currency 3 3 2 5 12 3" xfId="3427"/>
    <cellStyle name="Currency 3 3 2 5 13" xfId="3428"/>
    <cellStyle name="Currency 3 3 2 5 13 2" xfId="3429"/>
    <cellStyle name="Currency 3 3 2 5 13 2 2" xfId="3430"/>
    <cellStyle name="Currency 3 3 2 5 13 3" xfId="3431"/>
    <cellStyle name="Currency 3 3 2 5 14" xfId="3432"/>
    <cellStyle name="Currency 3 3 2 5 14 2" xfId="3433"/>
    <cellStyle name="Currency 3 3 2 5 14 2 2" xfId="3434"/>
    <cellStyle name="Currency 3 3 2 5 14 3" xfId="3435"/>
    <cellStyle name="Currency 3 3 2 5 15" xfId="3436"/>
    <cellStyle name="Currency 3 3 2 5 15 2" xfId="3437"/>
    <cellStyle name="Currency 3 3 2 5 15 2 2" xfId="3438"/>
    <cellStyle name="Currency 3 3 2 5 15 3" xfId="3439"/>
    <cellStyle name="Currency 3 3 2 5 16" xfId="3440"/>
    <cellStyle name="Currency 3 3 2 5 16 2" xfId="3441"/>
    <cellStyle name="Currency 3 3 2 5 17" xfId="3442"/>
    <cellStyle name="Currency 3 3 2 5 18" xfId="3443"/>
    <cellStyle name="Currency 3 3 2 5 19" xfId="3444"/>
    <cellStyle name="Currency 3 3 2 5 2" xfId="3445"/>
    <cellStyle name="Currency 3 3 2 5 2 10" xfId="3446"/>
    <cellStyle name="Currency 3 3 2 5 2 2" xfId="3447"/>
    <cellStyle name="Currency 3 3 2 5 2 2 2" xfId="3448"/>
    <cellStyle name="Currency 3 3 2 5 2 3" xfId="3449"/>
    <cellStyle name="Currency 3 3 2 5 2 4" xfId="3450"/>
    <cellStyle name="Currency 3 3 2 5 2 5" xfId="3451"/>
    <cellStyle name="Currency 3 3 2 5 2 6" xfId="3452"/>
    <cellStyle name="Currency 3 3 2 5 2 7" xfId="3453"/>
    <cellStyle name="Currency 3 3 2 5 2 8" xfId="3454"/>
    <cellStyle name="Currency 3 3 2 5 2 9" xfId="3455"/>
    <cellStyle name="Currency 3 3 2 5 20" xfId="3456"/>
    <cellStyle name="Currency 3 3 2 5 21" xfId="3457"/>
    <cellStyle name="Currency 3 3 2 5 22" xfId="3458"/>
    <cellStyle name="Currency 3 3 2 5 23" xfId="3459"/>
    <cellStyle name="Currency 3 3 2 5 24" xfId="3460"/>
    <cellStyle name="Currency 3 3 2 5 3" xfId="3461"/>
    <cellStyle name="Currency 3 3 2 5 3 10" xfId="3462"/>
    <cellStyle name="Currency 3 3 2 5 3 2" xfId="3463"/>
    <cellStyle name="Currency 3 3 2 5 3 2 2" xfId="3464"/>
    <cellStyle name="Currency 3 3 2 5 3 3" xfId="3465"/>
    <cellStyle name="Currency 3 3 2 5 3 4" xfId="3466"/>
    <cellStyle name="Currency 3 3 2 5 3 5" xfId="3467"/>
    <cellStyle name="Currency 3 3 2 5 3 6" xfId="3468"/>
    <cellStyle name="Currency 3 3 2 5 3 7" xfId="3469"/>
    <cellStyle name="Currency 3 3 2 5 3 8" xfId="3470"/>
    <cellStyle name="Currency 3 3 2 5 3 9" xfId="3471"/>
    <cellStyle name="Currency 3 3 2 5 4" xfId="3472"/>
    <cellStyle name="Currency 3 3 2 5 4 2" xfId="3473"/>
    <cellStyle name="Currency 3 3 2 5 4 2 2" xfId="3474"/>
    <cellStyle name="Currency 3 3 2 5 4 3" xfId="3475"/>
    <cellStyle name="Currency 3 3 2 5 5" xfId="3476"/>
    <cellStyle name="Currency 3 3 2 5 5 2" xfId="3477"/>
    <cellStyle name="Currency 3 3 2 5 5 2 2" xfId="3478"/>
    <cellStyle name="Currency 3 3 2 5 5 3" xfId="3479"/>
    <cellStyle name="Currency 3 3 2 5 6" xfId="3480"/>
    <cellStyle name="Currency 3 3 2 5 6 2" xfId="3481"/>
    <cellStyle name="Currency 3 3 2 5 6 2 2" xfId="3482"/>
    <cellStyle name="Currency 3 3 2 5 6 3" xfId="3483"/>
    <cellStyle name="Currency 3 3 2 5 7" xfId="3484"/>
    <cellStyle name="Currency 3 3 2 5 7 2" xfId="3485"/>
    <cellStyle name="Currency 3 3 2 5 7 2 2" xfId="3486"/>
    <cellStyle name="Currency 3 3 2 5 7 3" xfId="3487"/>
    <cellStyle name="Currency 3 3 2 5 8" xfId="3488"/>
    <cellStyle name="Currency 3 3 2 5 8 2" xfId="3489"/>
    <cellStyle name="Currency 3 3 2 5 8 2 2" xfId="3490"/>
    <cellStyle name="Currency 3 3 2 5 8 3" xfId="3491"/>
    <cellStyle name="Currency 3 3 2 5 9" xfId="3492"/>
    <cellStyle name="Currency 3 3 2 5 9 2" xfId="3493"/>
    <cellStyle name="Currency 3 3 2 5 9 2 2" xfId="3494"/>
    <cellStyle name="Currency 3 3 2 5 9 3" xfId="3495"/>
    <cellStyle name="Currency 3 3 2 6" xfId="3496"/>
    <cellStyle name="Currency 3 3 2 6 10" xfId="3497"/>
    <cellStyle name="Currency 3 3 2 6 2" xfId="3498"/>
    <cellStyle name="Currency 3 3 2 6 2 2" xfId="3499"/>
    <cellStyle name="Currency 3 3 2 6 3" xfId="3500"/>
    <cellStyle name="Currency 3 3 2 6 4" xfId="3501"/>
    <cellStyle name="Currency 3 3 2 6 5" xfId="3502"/>
    <cellStyle name="Currency 3 3 2 6 6" xfId="3503"/>
    <cellStyle name="Currency 3 3 2 6 7" xfId="3504"/>
    <cellStyle name="Currency 3 3 2 6 8" xfId="3505"/>
    <cellStyle name="Currency 3 3 2 6 9" xfId="3506"/>
    <cellStyle name="Currency 3 3 2 7" xfId="3507"/>
    <cellStyle name="Currency 3 3 2 7 10" xfId="3508"/>
    <cellStyle name="Currency 3 3 2 7 2" xfId="3509"/>
    <cellStyle name="Currency 3 3 2 7 2 2" xfId="3510"/>
    <cellStyle name="Currency 3 3 2 7 3" xfId="3511"/>
    <cellStyle name="Currency 3 3 2 7 4" xfId="3512"/>
    <cellStyle name="Currency 3 3 2 7 5" xfId="3513"/>
    <cellStyle name="Currency 3 3 2 7 6" xfId="3514"/>
    <cellStyle name="Currency 3 3 2 7 7" xfId="3515"/>
    <cellStyle name="Currency 3 3 2 7 8" xfId="3516"/>
    <cellStyle name="Currency 3 3 2 7 9" xfId="3517"/>
    <cellStyle name="Currency 3 3 2 8" xfId="3518"/>
    <cellStyle name="Currency 3 3 2 8 2" xfId="3519"/>
    <cellStyle name="Currency 3 3 2 8 2 2" xfId="3520"/>
    <cellStyle name="Currency 3 3 2 8 3" xfId="3521"/>
    <cellStyle name="Currency 3 3 2 9" xfId="3522"/>
    <cellStyle name="Currency 3 3 2 9 2" xfId="3523"/>
    <cellStyle name="Currency 3 3 2 9 2 2" xfId="3524"/>
    <cellStyle name="Currency 3 3 2 9 3" xfId="3525"/>
    <cellStyle name="Currency 3 3 20" xfId="3526"/>
    <cellStyle name="Currency 3 3 20 2" xfId="3527"/>
    <cellStyle name="Currency 3 3 20 2 2" xfId="3528"/>
    <cellStyle name="Currency 3 3 20 3" xfId="3529"/>
    <cellStyle name="Currency 3 3 21" xfId="3530"/>
    <cellStyle name="Currency 3 3 21 2" xfId="3531"/>
    <cellStyle name="Currency 3 3 22" xfId="3532"/>
    <cellStyle name="Currency 3 3 23" xfId="3533"/>
    <cellStyle name="Currency 3 3 24" xfId="3534"/>
    <cellStyle name="Currency 3 3 25" xfId="3535"/>
    <cellStyle name="Currency 3 3 26" xfId="3536"/>
    <cellStyle name="Currency 3 3 27" xfId="3537"/>
    <cellStyle name="Currency 3 3 28" xfId="3538"/>
    <cellStyle name="Currency 3 3 29" xfId="3539"/>
    <cellStyle name="Currency 3 3 3" xfId="3540"/>
    <cellStyle name="Currency 3 3 3 10" xfId="3541"/>
    <cellStyle name="Currency 3 3 3 10 2" xfId="3542"/>
    <cellStyle name="Currency 3 3 3 10 2 2" xfId="3543"/>
    <cellStyle name="Currency 3 3 3 10 3" xfId="3544"/>
    <cellStyle name="Currency 3 3 3 11" xfId="3545"/>
    <cellStyle name="Currency 3 3 3 11 2" xfId="3546"/>
    <cellStyle name="Currency 3 3 3 11 2 2" xfId="3547"/>
    <cellStyle name="Currency 3 3 3 11 3" xfId="3548"/>
    <cellStyle name="Currency 3 3 3 12" xfId="3549"/>
    <cellStyle name="Currency 3 3 3 12 2" xfId="3550"/>
    <cellStyle name="Currency 3 3 3 12 2 2" xfId="3551"/>
    <cellStyle name="Currency 3 3 3 12 3" xfId="3552"/>
    <cellStyle name="Currency 3 3 3 13" xfId="3553"/>
    <cellStyle name="Currency 3 3 3 13 2" xfId="3554"/>
    <cellStyle name="Currency 3 3 3 13 2 2" xfId="3555"/>
    <cellStyle name="Currency 3 3 3 13 3" xfId="3556"/>
    <cellStyle name="Currency 3 3 3 14" xfId="3557"/>
    <cellStyle name="Currency 3 3 3 14 2" xfId="3558"/>
    <cellStyle name="Currency 3 3 3 14 2 2" xfId="3559"/>
    <cellStyle name="Currency 3 3 3 14 3" xfId="3560"/>
    <cellStyle name="Currency 3 3 3 15" xfId="3561"/>
    <cellStyle name="Currency 3 3 3 15 2" xfId="3562"/>
    <cellStyle name="Currency 3 3 3 15 2 2" xfId="3563"/>
    <cellStyle name="Currency 3 3 3 15 3" xfId="3564"/>
    <cellStyle name="Currency 3 3 3 16" xfId="3565"/>
    <cellStyle name="Currency 3 3 3 16 2" xfId="3566"/>
    <cellStyle name="Currency 3 3 3 17" xfId="3567"/>
    <cellStyle name="Currency 3 3 3 18" xfId="3568"/>
    <cellStyle name="Currency 3 3 3 19" xfId="3569"/>
    <cellStyle name="Currency 3 3 3 2" xfId="3570"/>
    <cellStyle name="Currency 3 3 3 2 10" xfId="3571"/>
    <cellStyle name="Currency 3 3 3 2 2" xfId="3572"/>
    <cellStyle name="Currency 3 3 3 2 2 2" xfId="3573"/>
    <cellStyle name="Currency 3 3 3 2 3" xfId="3574"/>
    <cellStyle name="Currency 3 3 3 2 4" xfId="3575"/>
    <cellStyle name="Currency 3 3 3 2 5" xfId="3576"/>
    <cellStyle name="Currency 3 3 3 2 6" xfId="3577"/>
    <cellStyle name="Currency 3 3 3 2 7" xfId="3578"/>
    <cellStyle name="Currency 3 3 3 2 8" xfId="3579"/>
    <cellStyle name="Currency 3 3 3 2 9" xfId="3580"/>
    <cellStyle name="Currency 3 3 3 20" xfId="3581"/>
    <cellStyle name="Currency 3 3 3 21" xfId="3582"/>
    <cellStyle name="Currency 3 3 3 22" xfId="3583"/>
    <cellStyle name="Currency 3 3 3 23" xfId="3584"/>
    <cellStyle name="Currency 3 3 3 24" xfId="3585"/>
    <cellStyle name="Currency 3 3 3 3" xfId="3586"/>
    <cellStyle name="Currency 3 3 3 3 10" xfId="3587"/>
    <cellStyle name="Currency 3 3 3 3 2" xfId="3588"/>
    <cellStyle name="Currency 3 3 3 3 2 2" xfId="3589"/>
    <cellStyle name="Currency 3 3 3 3 3" xfId="3590"/>
    <cellStyle name="Currency 3 3 3 3 4" xfId="3591"/>
    <cellStyle name="Currency 3 3 3 3 5" xfId="3592"/>
    <cellStyle name="Currency 3 3 3 3 6" xfId="3593"/>
    <cellStyle name="Currency 3 3 3 3 7" xfId="3594"/>
    <cellStyle name="Currency 3 3 3 3 8" xfId="3595"/>
    <cellStyle name="Currency 3 3 3 3 9" xfId="3596"/>
    <cellStyle name="Currency 3 3 3 4" xfId="3597"/>
    <cellStyle name="Currency 3 3 3 4 2" xfId="3598"/>
    <cellStyle name="Currency 3 3 3 4 2 2" xfId="3599"/>
    <cellStyle name="Currency 3 3 3 4 3" xfId="3600"/>
    <cellStyle name="Currency 3 3 3 5" xfId="3601"/>
    <cellStyle name="Currency 3 3 3 5 2" xfId="3602"/>
    <cellStyle name="Currency 3 3 3 5 2 2" xfId="3603"/>
    <cellStyle name="Currency 3 3 3 5 3" xfId="3604"/>
    <cellStyle name="Currency 3 3 3 6" xfId="3605"/>
    <cellStyle name="Currency 3 3 3 6 2" xfId="3606"/>
    <cellStyle name="Currency 3 3 3 6 2 2" xfId="3607"/>
    <cellStyle name="Currency 3 3 3 6 3" xfId="3608"/>
    <cellStyle name="Currency 3 3 3 7" xfId="3609"/>
    <cellStyle name="Currency 3 3 3 7 2" xfId="3610"/>
    <cellStyle name="Currency 3 3 3 7 2 2" xfId="3611"/>
    <cellStyle name="Currency 3 3 3 7 3" xfId="3612"/>
    <cellStyle name="Currency 3 3 3 8" xfId="3613"/>
    <cellStyle name="Currency 3 3 3 8 2" xfId="3614"/>
    <cellStyle name="Currency 3 3 3 8 2 2" xfId="3615"/>
    <cellStyle name="Currency 3 3 3 8 3" xfId="3616"/>
    <cellStyle name="Currency 3 3 3 9" xfId="3617"/>
    <cellStyle name="Currency 3 3 3 9 2" xfId="3618"/>
    <cellStyle name="Currency 3 3 3 9 2 2" xfId="3619"/>
    <cellStyle name="Currency 3 3 3 9 3" xfId="3620"/>
    <cellStyle name="Currency 3 3 4" xfId="3621"/>
    <cellStyle name="Currency 3 3 4 10" xfId="3622"/>
    <cellStyle name="Currency 3 3 4 10 2" xfId="3623"/>
    <cellStyle name="Currency 3 3 4 10 2 2" xfId="3624"/>
    <cellStyle name="Currency 3 3 4 10 3" xfId="3625"/>
    <cellStyle name="Currency 3 3 4 11" xfId="3626"/>
    <cellStyle name="Currency 3 3 4 11 2" xfId="3627"/>
    <cellStyle name="Currency 3 3 4 11 2 2" xfId="3628"/>
    <cellStyle name="Currency 3 3 4 11 3" xfId="3629"/>
    <cellStyle name="Currency 3 3 4 12" xfId="3630"/>
    <cellStyle name="Currency 3 3 4 12 2" xfId="3631"/>
    <cellStyle name="Currency 3 3 4 12 2 2" xfId="3632"/>
    <cellStyle name="Currency 3 3 4 12 3" xfId="3633"/>
    <cellStyle name="Currency 3 3 4 13" xfId="3634"/>
    <cellStyle name="Currency 3 3 4 13 2" xfId="3635"/>
    <cellStyle name="Currency 3 3 4 13 2 2" xfId="3636"/>
    <cellStyle name="Currency 3 3 4 13 3" xfId="3637"/>
    <cellStyle name="Currency 3 3 4 14" xfId="3638"/>
    <cellStyle name="Currency 3 3 4 14 2" xfId="3639"/>
    <cellStyle name="Currency 3 3 4 14 2 2" xfId="3640"/>
    <cellStyle name="Currency 3 3 4 14 3" xfId="3641"/>
    <cellStyle name="Currency 3 3 4 15" xfId="3642"/>
    <cellStyle name="Currency 3 3 4 15 2" xfId="3643"/>
    <cellStyle name="Currency 3 3 4 15 2 2" xfId="3644"/>
    <cellStyle name="Currency 3 3 4 15 3" xfId="3645"/>
    <cellStyle name="Currency 3 3 4 16" xfId="3646"/>
    <cellStyle name="Currency 3 3 4 16 2" xfId="3647"/>
    <cellStyle name="Currency 3 3 4 17" xfId="3648"/>
    <cellStyle name="Currency 3 3 4 18" xfId="3649"/>
    <cellStyle name="Currency 3 3 4 19" xfId="3650"/>
    <cellStyle name="Currency 3 3 4 2" xfId="3651"/>
    <cellStyle name="Currency 3 3 4 2 10" xfId="3652"/>
    <cellStyle name="Currency 3 3 4 2 2" xfId="3653"/>
    <cellStyle name="Currency 3 3 4 2 2 2" xfId="3654"/>
    <cellStyle name="Currency 3 3 4 2 3" xfId="3655"/>
    <cellStyle name="Currency 3 3 4 2 4" xfId="3656"/>
    <cellStyle name="Currency 3 3 4 2 5" xfId="3657"/>
    <cellStyle name="Currency 3 3 4 2 6" xfId="3658"/>
    <cellStyle name="Currency 3 3 4 2 7" xfId="3659"/>
    <cellStyle name="Currency 3 3 4 2 8" xfId="3660"/>
    <cellStyle name="Currency 3 3 4 2 9" xfId="3661"/>
    <cellStyle name="Currency 3 3 4 20" xfId="3662"/>
    <cellStyle name="Currency 3 3 4 21" xfId="3663"/>
    <cellStyle name="Currency 3 3 4 22" xfId="3664"/>
    <cellStyle name="Currency 3 3 4 23" xfId="3665"/>
    <cellStyle name="Currency 3 3 4 24" xfId="3666"/>
    <cellStyle name="Currency 3 3 4 3" xfId="3667"/>
    <cellStyle name="Currency 3 3 4 3 10" xfId="3668"/>
    <cellStyle name="Currency 3 3 4 3 2" xfId="3669"/>
    <cellStyle name="Currency 3 3 4 3 2 2" xfId="3670"/>
    <cellStyle name="Currency 3 3 4 3 3" xfId="3671"/>
    <cellStyle name="Currency 3 3 4 3 4" xfId="3672"/>
    <cellStyle name="Currency 3 3 4 3 5" xfId="3673"/>
    <cellStyle name="Currency 3 3 4 3 6" xfId="3674"/>
    <cellStyle name="Currency 3 3 4 3 7" xfId="3675"/>
    <cellStyle name="Currency 3 3 4 3 8" xfId="3676"/>
    <cellStyle name="Currency 3 3 4 3 9" xfId="3677"/>
    <cellStyle name="Currency 3 3 4 4" xfId="3678"/>
    <cellStyle name="Currency 3 3 4 4 2" xfId="3679"/>
    <cellStyle name="Currency 3 3 4 4 2 2" xfId="3680"/>
    <cellStyle name="Currency 3 3 4 4 3" xfId="3681"/>
    <cellStyle name="Currency 3 3 4 5" xfId="3682"/>
    <cellStyle name="Currency 3 3 4 5 2" xfId="3683"/>
    <cellStyle name="Currency 3 3 4 5 2 2" xfId="3684"/>
    <cellStyle name="Currency 3 3 4 5 3" xfId="3685"/>
    <cellStyle name="Currency 3 3 4 6" xfId="3686"/>
    <cellStyle name="Currency 3 3 4 6 2" xfId="3687"/>
    <cellStyle name="Currency 3 3 4 6 2 2" xfId="3688"/>
    <cellStyle name="Currency 3 3 4 6 3" xfId="3689"/>
    <cellStyle name="Currency 3 3 4 7" xfId="3690"/>
    <cellStyle name="Currency 3 3 4 7 2" xfId="3691"/>
    <cellStyle name="Currency 3 3 4 7 2 2" xfId="3692"/>
    <cellStyle name="Currency 3 3 4 7 3" xfId="3693"/>
    <cellStyle name="Currency 3 3 4 8" xfId="3694"/>
    <cellStyle name="Currency 3 3 4 8 2" xfId="3695"/>
    <cellStyle name="Currency 3 3 4 8 2 2" xfId="3696"/>
    <cellStyle name="Currency 3 3 4 8 3" xfId="3697"/>
    <cellStyle name="Currency 3 3 4 9" xfId="3698"/>
    <cellStyle name="Currency 3 3 4 9 2" xfId="3699"/>
    <cellStyle name="Currency 3 3 4 9 2 2" xfId="3700"/>
    <cellStyle name="Currency 3 3 4 9 3" xfId="3701"/>
    <cellStyle name="Currency 3 3 5" xfId="3702"/>
    <cellStyle name="Currency 3 3 5 10" xfId="3703"/>
    <cellStyle name="Currency 3 3 5 10 2" xfId="3704"/>
    <cellStyle name="Currency 3 3 5 10 2 2" xfId="3705"/>
    <cellStyle name="Currency 3 3 5 10 3" xfId="3706"/>
    <cellStyle name="Currency 3 3 5 11" xfId="3707"/>
    <cellStyle name="Currency 3 3 5 11 2" xfId="3708"/>
    <cellStyle name="Currency 3 3 5 11 2 2" xfId="3709"/>
    <cellStyle name="Currency 3 3 5 11 3" xfId="3710"/>
    <cellStyle name="Currency 3 3 5 12" xfId="3711"/>
    <cellStyle name="Currency 3 3 5 12 2" xfId="3712"/>
    <cellStyle name="Currency 3 3 5 12 2 2" xfId="3713"/>
    <cellStyle name="Currency 3 3 5 12 3" xfId="3714"/>
    <cellStyle name="Currency 3 3 5 13" xfId="3715"/>
    <cellStyle name="Currency 3 3 5 13 2" xfId="3716"/>
    <cellStyle name="Currency 3 3 5 13 2 2" xfId="3717"/>
    <cellStyle name="Currency 3 3 5 13 3" xfId="3718"/>
    <cellStyle name="Currency 3 3 5 14" xfId="3719"/>
    <cellStyle name="Currency 3 3 5 14 2" xfId="3720"/>
    <cellStyle name="Currency 3 3 5 14 2 2" xfId="3721"/>
    <cellStyle name="Currency 3 3 5 14 3" xfId="3722"/>
    <cellStyle name="Currency 3 3 5 15" xfId="3723"/>
    <cellStyle name="Currency 3 3 5 15 2" xfId="3724"/>
    <cellStyle name="Currency 3 3 5 15 2 2" xfId="3725"/>
    <cellStyle name="Currency 3 3 5 15 3" xfId="3726"/>
    <cellStyle name="Currency 3 3 5 16" xfId="3727"/>
    <cellStyle name="Currency 3 3 5 16 2" xfId="3728"/>
    <cellStyle name="Currency 3 3 5 17" xfId="3729"/>
    <cellStyle name="Currency 3 3 5 18" xfId="3730"/>
    <cellStyle name="Currency 3 3 5 19" xfId="3731"/>
    <cellStyle name="Currency 3 3 5 2" xfId="3732"/>
    <cellStyle name="Currency 3 3 5 2 10" xfId="3733"/>
    <cellStyle name="Currency 3 3 5 2 2" xfId="3734"/>
    <cellStyle name="Currency 3 3 5 2 2 2" xfId="3735"/>
    <cellStyle name="Currency 3 3 5 2 3" xfId="3736"/>
    <cellStyle name="Currency 3 3 5 2 4" xfId="3737"/>
    <cellStyle name="Currency 3 3 5 2 5" xfId="3738"/>
    <cellStyle name="Currency 3 3 5 2 6" xfId="3739"/>
    <cellStyle name="Currency 3 3 5 2 7" xfId="3740"/>
    <cellStyle name="Currency 3 3 5 2 8" xfId="3741"/>
    <cellStyle name="Currency 3 3 5 2 9" xfId="3742"/>
    <cellStyle name="Currency 3 3 5 20" xfId="3743"/>
    <cellStyle name="Currency 3 3 5 21" xfId="3744"/>
    <cellStyle name="Currency 3 3 5 22" xfId="3745"/>
    <cellStyle name="Currency 3 3 5 23" xfId="3746"/>
    <cellStyle name="Currency 3 3 5 24" xfId="3747"/>
    <cellStyle name="Currency 3 3 5 3" xfId="3748"/>
    <cellStyle name="Currency 3 3 5 3 10" xfId="3749"/>
    <cellStyle name="Currency 3 3 5 3 2" xfId="3750"/>
    <cellStyle name="Currency 3 3 5 3 2 2" xfId="3751"/>
    <cellStyle name="Currency 3 3 5 3 3" xfId="3752"/>
    <cellStyle name="Currency 3 3 5 3 4" xfId="3753"/>
    <cellStyle name="Currency 3 3 5 3 5" xfId="3754"/>
    <cellStyle name="Currency 3 3 5 3 6" xfId="3755"/>
    <cellStyle name="Currency 3 3 5 3 7" xfId="3756"/>
    <cellStyle name="Currency 3 3 5 3 8" xfId="3757"/>
    <cellStyle name="Currency 3 3 5 3 9" xfId="3758"/>
    <cellStyle name="Currency 3 3 5 4" xfId="3759"/>
    <cellStyle name="Currency 3 3 5 4 2" xfId="3760"/>
    <cellStyle name="Currency 3 3 5 4 2 2" xfId="3761"/>
    <cellStyle name="Currency 3 3 5 4 3" xfId="3762"/>
    <cellStyle name="Currency 3 3 5 5" xfId="3763"/>
    <cellStyle name="Currency 3 3 5 5 2" xfId="3764"/>
    <cellStyle name="Currency 3 3 5 5 2 2" xfId="3765"/>
    <cellStyle name="Currency 3 3 5 5 3" xfId="3766"/>
    <cellStyle name="Currency 3 3 5 6" xfId="3767"/>
    <cellStyle name="Currency 3 3 5 6 2" xfId="3768"/>
    <cellStyle name="Currency 3 3 5 6 2 2" xfId="3769"/>
    <cellStyle name="Currency 3 3 5 6 3" xfId="3770"/>
    <cellStyle name="Currency 3 3 5 7" xfId="3771"/>
    <cellStyle name="Currency 3 3 5 7 2" xfId="3772"/>
    <cellStyle name="Currency 3 3 5 7 2 2" xfId="3773"/>
    <cellStyle name="Currency 3 3 5 7 3" xfId="3774"/>
    <cellStyle name="Currency 3 3 5 8" xfId="3775"/>
    <cellStyle name="Currency 3 3 5 8 2" xfId="3776"/>
    <cellStyle name="Currency 3 3 5 8 2 2" xfId="3777"/>
    <cellStyle name="Currency 3 3 5 8 3" xfId="3778"/>
    <cellStyle name="Currency 3 3 5 9" xfId="3779"/>
    <cellStyle name="Currency 3 3 5 9 2" xfId="3780"/>
    <cellStyle name="Currency 3 3 5 9 2 2" xfId="3781"/>
    <cellStyle name="Currency 3 3 5 9 3" xfId="3782"/>
    <cellStyle name="Currency 3 3 6" xfId="3783"/>
    <cellStyle name="Currency 3 3 6 10" xfId="3784"/>
    <cellStyle name="Currency 3 3 6 10 2" xfId="3785"/>
    <cellStyle name="Currency 3 3 6 10 2 2" xfId="3786"/>
    <cellStyle name="Currency 3 3 6 10 3" xfId="3787"/>
    <cellStyle name="Currency 3 3 6 11" xfId="3788"/>
    <cellStyle name="Currency 3 3 6 11 2" xfId="3789"/>
    <cellStyle name="Currency 3 3 6 11 2 2" xfId="3790"/>
    <cellStyle name="Currency 3 3 6 11 3" xfId="3791"/>
    <cellStyle name="Currency 3 3 6 12" xfId="3792"/>
    <cellStyle name="Currency 3 3 6 12 2" xfId="3793"/>
    <cellStyle name="Currency 3 3 6 12 2 2" xfId="3794"/>
    <cellStyle name="Currency 3 3 6 12 3" xfId="3795"/>
    <cellStyle name="Currency 3 3 6 13" xfId="3796"/>
    <cellStyle name="Currency 3 3 6 13 2" xfId="3797"/>
    <cellStyle name="Currency 3 3 6 13 2 2" xfId="3798"/>
    <cellStyle name="Currency 3 3 6 13 3" xfId="3799"/>
    <cellStyle name="Currency 3 3 6 14" xfId="3800"/>
    <cellStyle name="Currency 3 3 6 14 2" xfId="3801"/>
    <cellStyle name="Currency 3 3 6 14 2 2" xfId="3802"/>
    <cellStyle name="Currency 3 3 6 14 3" xfId="3803"/>
    <cellStyle name="Currency 3 3 6 15" xfId="3804"/>
    <cellStyle name="Currency 3 3 6 15 2" xfId="3805"/>
    <cellStyle name="Currency 3 3 6 15 2 2" xfId="3806"/>
    <cellStyle name="Currency 3 3 6 15 3" xfId="3807"/>
    <cellStyle name="Currency 3 3 6 16" xfId="3808"/>
    <cellStyle name="Currency 3 3 6 16 2" xfId="3809"/>
    <cellStyle name="Currency 3 3 6 17" xfId="3810"/>
    <cellStyle name="Currency 3 3 6 18" xfId="3811"/>
    <cellStyle name="Currency 3 3 6 19" xfId="3812"/>
    <cellStyle name="Currency 3 3 6 2" xfId="3813"/>
    <cellStyle name="Currency 3 3 6 2 10" xfId="3814"/>
    <cellStyle name="Currency 3 3 6 2 2" xfId="3815"/>
    <cellStyle name="Currency 3 3 6 2 2 2" xfId="3816"/>
    <cellStyle name="Currency 3 3 6 2 3" xfId="3817"/>
    <cellStyle name="Currency 3 3 6 2 4" xfId="3818"/>
    <cellStyle name="Currency 3 3 6 2 5" xfId="3819"/>
    <cellStyle name="Currency 3 3 6 2 6" xfId="3820"/>
    <cellStyle name="Currency 3 3 6 2 7" xfId="3821"/>
    <cellStyle name="Currency 3 3 6 2 8" xfId="3822"/>
    <cellStyle name="Currency 3 3 6 2 9" xfId="3823"/>
    <cellStyle name="Currency 3 3 6 20" xfId="3824"/>
    <cellStyle name="Currency 3 3 6 21" xfId="3825"/>
    <cellStyle name="Currency 3 3 6 22" xfId="3826"/>
    <cellStyle name="Currency 3 3 6 23" xfId="3827"/>
    <cellStyle name="Currency 3 3 6 24" xfId="3828"/>
    <cellStyle name="Currency 3 3 6 3" xfId="3829"/>
    <cellStyle name="Currency 3 3 6 3 10" xfId="3830"/>
    <cellStyle name="Currency 3 3 6 3 2" xfId="3831"/>
    <cellStyle name="Currency 3 3 6 3 2 2" xfId="3832"/>
    <cellStyle name="Currency 3 3 6 3 3" xfId="3833"/>
    <cellStyle name="Currency 3 3 6 3 4" xfId="3834"/>
    <cellStyle name="Currency 3 3 6 3 5" xfId="3835"/>
    <cellStyle name="Currency 3 3 6 3 6" xfId="3836"/>
    <cellStyle name="Currency 3 3 6 3 7" xfId="3837"/>
    <cellStyle name="Currency 3 3 6 3 8" xfId="3838"/>
    <cellStyle name="Currency 3 3 6 3 9" xfId="3839"/>
    <cellStyle name="Currency 3 3 6 4" xfId="3840"/>
    <cellStyle name="Currency 3 3 6 4 2" xfId="3841"/>
    <cellStyle name="Currency 3 3 6 4 2 2" xfId="3842"/>
    <cellStyle name="Currency 3 3 6 4 3" xfId="3843"/>
    <cellStyle name="Currency 3 3 6 5" xfId="3844"/>
    <cellStyle name="Currency 3 3 6 5 2" xfId="3845"/>
    <cellStyle name="Currency 3 3 6 5 2 2" xfId="3846"/>
    <cellStyle name="Currency 3 3 6 5 3" xfId="3847"/>
    <cellStyle name="Currency 3 3 6 6" xfId="3848"/>
    <cellStyle name="Currency 3 3 6 6 2" xfId="3849"/>
    <cellStyle name="Currency 3 3 6 6 2 2" xfId="3850"/>
    <cellStyle name="Currency 3 3 6 6 3" xfId="3851"/>
    <cellStyle name="Currency 3 3 6 7" xfId="3852"/>
    <cellStyle name="Currency 3 3 6 7 2" xfId="3853"/>
    <cellStyle name="Currency 3 3 6 7 2 2" xfId="3854"/>
    <cellStyle name="Currency 3 3 6 7 3" xfId="3855"/>
    <cellStyle name="Currency 3 3 6 8" xfId="3856"/>
    <cellStyle name="Currency 3 3 6 8 2" xfId="3857"/>
    <cellStyle name="Currency 3 3 6 8 2 2" xfId="3858"/>
    <cellStyle name="Currency 3 3 6 8 3" xfId="3859"/>
    <cellStyle name="Currency 3 3 6 9" xfId="3860"/>
    <cellStyle name="Currency 3 3 6 9 2" xfId="3861"/>
    <cellStyle name="Currency 3 3 6 9 2 2" xfId="3862"/>
    <cellStyle name="Currency 3 3 6 9 3" xfId="3863"/>
    <cellStyle name="Currency 3 3 7" xfId="3864"/>
    <cellStyle name="Currency 3 3 7 10" xfId="3865"/>
    <cellStyle name="Currency 3 3 7 2" xfId="3866"/>
    <cellStyle name="Currency 3 3 7 2 2" xfId="3867"/>
    <cellStyle name="Currency 3 3 7 3" xfId="3868"/>
    <cellStyle name="Currency 3 3 7 4" xfId="3869"/>
    <cellStyle name="Currency 3 3 7 5" xfId="3870"/>
    <cellStyle name="Currency 3 3 7 6" xfId="3871"/>
    <cellStyle name="Currency 3 3 7 7" xfId="3872"/>
    <cellStyle name="Currency 3 3 7 8" xfId="3873"/>
    <cellStyle name="Currency 3 3 7 9" xfId="3874"/>
    <cellStyle name="Currency 3 3 8" xfId="3875"/>
    <cellStyle name="Currency 3 3 8 10" xfId="3876"/>
    <cellStyle name="Currency 3 3 8 2" xfId="3877"/>
    <cellStyle name="Currency 3 3 8 2 2" xfId="3878"/>
    <cellStyle name="Currency 3 3 8 3" xfId="3879"/>
    <cellStyle name="Currency 3 3 8 4" xfId="3880"/>
    <cellStyle name="Currency 3 3 8 5" xfId="3881"/>
    <cellStyle name="Currency 3 3 8 6" xfId="3882"/>
    <cellStyle name="Currency 3 3 8 7" xfId="3883"/>
    <cellStyle name="Currency 3 3 8 8" xfId="3884"/>
    <cellStyle name="Currency 3 3 8 9" xfId="3885"/>
    <cellStyle name="Currency 3 3 9" xfId="3886"/>
    <cellStyle name="Currency 3 3 9 2" xfId="3887"/>
    <cellStyle name="Currency 3 3 9 2 2" xfId="3888"/>
    <cellStyle name="Currency 3 3 9 3" xfId="3889"/>
    <cellStyle name="Currency 3 30" xfId="3890"/>
    <cellStyle name="Currency 3 31" xfId="3891"/>
    <cellStyle name="Currency 3 32" xfId="3892"/>
    <cellStyle name="Currency 3 33" xfId="3893"/>
    <cellStyle name="Currency 3 4" xfId="3894"/>
    <cellStyle name="Currency 3 4 10" xfId="3895"/>
    <cellStyle name="Currency 3 4 10 2" xfId="3896"/>
    <cellStyle name="Currency 3 4 10 2 2" xfId="3897"/>
    <cellStyle name="Currency 3 4 10 3" xfId="3898"/>
    <cellStyle name="Currency 3 4 11" xfId="3899"/>
    <cellStyle name="Currency 3 4 11 2" xfId="3900"/>
    <cellStyle name="Currency 3 4 11 2 2" xfId="3901"/>
    <cellStyle name="Currency 3 4 11 3" xfId="3902"/>
    <cellStyle name="Currency 3 4 12" xfId="3903"/>
    <cellStyle name="Currency 3 4 12 2" xfId="3904"/>
    <cellStyle name="Currency 3 4 12 2 2" xfId="3905"/>
    <cellStyle name="Currency 3 4 12 3" xfId="3906"/>
    <cellStyle name="Currency 3 4 13" xfId="3907"/>
    <cellStyle name="Currency 3 4 13 2" xfId="3908"/>
    <cellStyle name="Currency 3 4 13 2 2" xfId="3909"/>
    <cellStyle name="Currency 3 4 13 3" xfId="3910"/>
    <cellStyle name="Currency 3 4 14" xfId="3911"/>
    <cellStyle name="Currency 3 4 14 2" xfId="3912"/>
    <cellStyle name="Currency 3 4 14 2 2" xfId="3913"/>
    <cellStyle name="Currency 3 4 14 3" xfId="3914"/>
    <cellStyle name="Currency 3 4 15" xfId="3915"/>
    <cellStyle name="Currency 3 4 15 2" xfId="3916"/>
    <cellStyle name="Currency 3 4 15 2 2" xfId="3917"/>
    <cellStyle name="Currency 3 4 15 3" xfId="3918"/>
    <cellStyle name="Currency 3 4 16" xfId="3919"/>
    <cellStyle name="Currency 3 4 16 2" xfId="3920"/>
    <cellStyle name="Currency 3 4 16 2 2" xfId="3921"/>
    <cellStyle name="Currency 3 4 16 3" xfId="3922"/>
    <cellStyle name="Currency 3 4 17" xfId="3923"/>
    <cellStyle name="Currency 3 4 17 2" xfId="3924"/>
    <cellStyle name="Currency 3 4 17 2 2" xfId="3925"/>
    <cellStyle name="Currency 3 4 17 3" xfId="3926"/>
    <cellStyle name="Currency 3 4 18" xfId="3927"/>
    <cellStyle name="Currency 3 4 18 2" xfId="3928"/>
    <cellStyle name="Currency 3 4 18 2 2" xfId="3929"/>
    <cellStyle name="Currency 3 4 18 3" xfId="3930"/>
    <cellStyle name="Currency 3 4 19" xfId="3931"/>
    <cellStyle name="Currency 3 4 19 2" xfId="3932"/>
    <cellStyle name="Currency 3 4 19 2 2" xfId="3933"/>
    <cellStyle name="Currency 3 4 19 3" xfId="3934"/>
    <cellStyle name="Currency 3 4 2" xfId="3935"/>
    <cellStyle name="Currency 3 4 2 10" xfId="3936"/>
    <cellStyle name="Currency 3 4 2 10 2" xfId="3937"/>
    <cellStyle name="Currency 3 4 2 10 2 2" xfId="3938"/>
    <cellStyle name="Currency 3 4 2 10 3" xfId="3939"/>
    <cellStyle name="Currency 3 4 2 11" xfId="3940"/>
    <cellStyle name="Currency 3 4 2 11 2" xfId="3941"/>
    <cellStyle name="Currency 3 4 2 11 2 2" xfId="3942"/>
    <cellStyle name="Currency 3 4 2 11 3" xfId="3943"/>
    <cellStyle name="Currency 3 4 2 12" xfId="3944"/>
    <cellStyle name="Currency 3 4 2 12 2" xfId="3945"/>
    <cellStyle name="Currency 3 4 2 12 2 2" xfId="3946"/>
    <cellStyle name="Currency 3 4 2 12 3" xfId="3947"/>
    <cellStyle name="Currency 3 4 2 13" xfId="3948"/>
    <cellStyle name="Currency 3 4 2 13 2" xfId="3949"/>
    <cellStyle name="Currency 3 4 2 13 2 2" xfId="3950"/>
    <cellStyle name="Currency 3 4 2 13 3" xfId="3951"/>
    <cellStyle name="Currency 3 4 2 14" xfId="3952"/>
    <cellStyle name="Currency 3 4 2 14 2" xfId="3953"/>
    <cellStyle name="Currency 3 4 2 14 2 2" xfId="3954"/>
    <cellStyle name="Currency 3 4 2 14 3" xfId="3955"/>
    <cellStyle name="Currency 3 4 2 15" xfId="3956"/>
    <cellStyle name="Currency 3 4 2 15 2" xfId="3957"/>
    <cellStyle name="Currency 3 4 2 15 2 2" xfId="3958"/>
    <cellStyle name="Currency 3 4 2 15 3" xfId="3959"/>
    <cellStyle name="Currency 3 4 2 16" xfId="3960"/>
    <cellStyle name="Currency 3 4 2 16 2" xfId="3961"/>
    <cellStyle name="Currency 3 4 2 16 2 2" xfId="3962"/>
    <cellStyle name="Currency 3 4 2 16 3" xfId="3963"/>
    <cellStyle name="Currency 3 4 2 17" xfId="3964"/>
    <cellStyle name="Currency 3 4 2 17 2" xfId="3965"/>
    <cellStyle name="Currency 3 4 2 17 2 2" xfId="3966"/>
    <cellStyle name="Currency 3 4 2 17 3" xfId="3967"/>
    <cellStyle name="Currency 3 4 2 18" xfId="3968"/>
    <cellStyle name="Currency 3 4 2 18 2" xfId="3969"/>
    <cellStyle name="Currency 3 4 2 18 2 2" xfId="3970"/>
    <cellStyle name="Currency 3 4 2 18 3" xfId="3971"/>
    <cellStyle name="Currency 3 4 2 19" xfId="3972"/>
    <cellStyle name="Currency 3 4 2 19 2" xfId="3973"/>
    <cellStyle name="Currency 3 4 2 19 2 2" xfId="3974"/>
    <cellStyle name="Currency 3 4 2 19 3" xfId="3975"/>
    <cellStyle name="Currency 3 4 2 2" xfId="3976"/>
    <cellStyle name="Currency 3 4 2 2 10" xfId="3977"/>
    <cellStyle name="Currency 3 4 2 2 10 2" xfId="3978"/>
    <cellStyle name="Currency 3 4 2 2 10 2 2" xfId="3979"/>
    <cellStyle name="Currency 3 4 2 2 10 3" xfId="3980"/>
    <cellStyle name="Currency 3 4 2 2 11" xfId="3981"/>
    <cellStyle name="Currency 3 4 2 2 11 2" xfId="3982"/>
    <cellStyle name="Currency 3 4 2 2 11 2 2" xfId="3983"/>
    <cellStyle name="Currency 3 4 2 2 11 3" xfId="3984"/>
    <cellStyle name="Currency 3 4 2 2 12" xfId="3985"/>
    <cellStyle name="Currency 3 4 2 2 12 2" xfId="3986"/>
    <cellStyle name="Currency 3 4 2 2 12 2 2" xfId="3987"/>
    <cellStyle name="Currency 3 4 2 2 12 3" xfId="3988"/>
    <cellStyle name="Currency 3 4 2 2 13" xfId="3989"/>
    <cellStyle name="Currency 3 4 2 2 13 2" xfId="3990"/>
    <cellStyle name="Currency 3 4 2 2 13 2 2" xfId="3991"/>
    <cellStyle name="Currency 3 4 2 2 13 3" xfId="3992"/>
    <cellStyle name="Currency 3 4 2 2 14" xfId="3993"/>
    <cellStyle name="Currency 3 4 2 2 14 2" xfId="3994"/>
    <cellStyle name="Currency 3 4 2 2 14 2 2" xfId="3995"/>
    <cellStyle name="Currency 3 4 2 2 14 3" xfId="3996"/>
    <cellStyle name="Currency 3 4 2 2 15" xfId="3997"/>
    <cellStyle name="Currency 3 4 2 2 15 2" xfId="3998"/>
    <cellStyle name="Currency 3 4 2 2 15 2 2" xfId="3999"/>
    <cellStyle name="Currency 3 4 2 2 15 3" xfId="4000"/>
    <cellStyle name="Currency 3 4 2 2 16" xfId="4001"/>
    <cellStyle name="Currency 3 4 2 2 16 2" xfId="4002"/>
    <cellStyle name="Currency 3 4 2 2 17" xfId="4003"/>
    <cellStyle name="Currency 3 4 2 2 18" xfId="4004"/>
    <cellStyle name="Currency 3 4 2 2 19" xfId="4005"/>
    <cellStyle name="Currency 3 4 2 2 2" xfId="4006"/>
    <cellStyle name="Currency 3 4 2 2 2 10" xfId="4007"/>
    <cellStyle name="Currency 3 4 2 2 2 2" xfId="4008"/>
    <cellStyle name="Currency 3 4 2 2 2 2 2" xfId="4009"/>
    <cellStyle name="Currency 3 4 2 2 2 3" xfId="4010"/>
    <cellStyle name="Currency 3 4 2 2 2 4" xfId="4011"/>
    <cellStyle name="Currency 3 4 2 2 2 5" xfId="4012"/>
    <cellStyle name="Currency 3 4 2 2 2 6" xfId="4013"/>
    <cellStyle name="Currency 3 4 2 2 2 7" xfId="4014"/>
    <cellStyle name="Currency 3 4 2 2 2 8" xfId="4015"/>
    <cellStyle name="Currency 3 4 2 2 2 9" xfId="4016"/>
    <cellStyle name="Currency 3 4 2 2 20" xfId="4017"/>
    <cellStyle name="Currency 3 4 2 2 21" xfId="4018"/>
    <cellStyle name="Currency 3 4 2 2 22" xfId="4019"/>
    <cellStyle name="Currency 3 4 2 2 23" xfId="4020"/>
    <cellStyle name="Currency 3 4 2 2 24" xfId="4021"/>
    <cellStyle name="Currency 3 4 2 2 3" xfId="4022"/>
    <cellStyle name="Currency 3 4 2 2 3 10" xfId="4023"/>
    <cellStyle name="Currency 3 4 2 2 3 2" xfId="4024"/>
    <cellStyle name="Currency 3 4 2 2 3 2 2" xfId="4025"/>
    <cellStyle name="Currency 3 4 2 2 3 3" xfId="4026"/>
    <cellStyle name="Currency 3 4 2 2 3 4" xfId="4027"/>
    <cellStyle name="Currency 3 4 2 2 3 5" xfId="4028"/>
    <cellStyle name="Currency 3 4 2 2 3 6" xfId="4029"/>
    <cellStyle name="Currency 3 4 2 2 3 7" xfId="4030"/>
    <cellStyle name="Currency 3 4 2 2 3 8" xfId="4031"/>
    <cellStyle name="Currency 3 4 2 2 3 9" xfId="4032"/>
    <cellStyle name="Currency 3 4 2 2 4" xfId="4033"/>
    <cellStyle name="Currency 3 4 2 2 4 2" xfId="4034"/>
    <cellStyle name="Currency 3 4 2 2 4 2 2" xfId="4035"/>
    <cellStyle name="Currency 3 4 2 2 4 3" xfId="4036"/>
    <cellStyle name="Currency 3 4 2 2 5" xfId="4037"/>
    <cellStyle name="Currency 3 4 2 2 5 2" xfId="4038"/>
    <cellStyle name="Currency 3 4 2 2 5 2 2" xfId="4039"/>
    <cellStyle name="Currency 3 4 2 2 5 3" xfId="4040"/>
    <cellStyle name="Currency 3 4 2 2 6" xfId="4041"/>
    <cellStyle name="Currency 3 4 2 2 6 2" xfId="4042"/>
    <cellStyle name="Currency 3 4 2 2 6 2 2" xfId="4043"/>
    <cellStyle name="Currency 3 4 2 2 6 3" xfId="4044"/>
    <cellStyle name="Currency 3 4 2 2 7" xfId="4045"/>
    <cellStyle name="Currency 3 4 2 2 7 2" xfId="4046"/>
    <cellStyle name="Currency 3 4 2 2 7 2 2" xfId="4047"/>
    <cellStyle name="Currency 3 4 2 2 7 3" xfId="4048"/>
    <cellStyle name="Currency 3 4 2 2 8" xfId="4049"/>
    <cellStyle name="Currency 3 4 2 2 8 2" xfId="4050"/>
    <cellStyle name="Currency 3 4 2 2 8 2 2" xfId="4051"/>
    <cellStyle name="Currency 3 4 2 2 8 3" xfId="4052"/>
    <cellStyle name="Currency 3 4 2 2 9" xfId="4053"/>
    <cellStyle name="Currency 3 4 2 2 9 2" xfId="4054"/>
    <cellStyle name="Currency 3 4 2 2 9 2 2" xfId="4055"/>
    <cellStyle name="Currency 3 4 2 2 9 3" xfId="4056"/>
    <cellStyle name="Currency 3 4 2 20" xfId="4057"/>
    <cellStyle name="Currency 3 4 2 20 2" xfId="4058"/>
    <cellStyle name="Currency 3 4 2 21" xfId="4059"/>
    <cellStyle name="Currency 3 4 2 22" xfId="4060"/>
    <cellStyle name="Currency 3 4 2 23" xfId="4061"/>
    <cellStyle name="Currency 3 4 2 24" xfId="4062"/>
    <cellStyle name="Currency 3 4 2 25" xfId="4063"/>
    <cellStyle name="Currency 3 4 2 26" xfId="4064"/>
    <cellStyle name="Currency 3 4 2 27" xfId="4065"/>
    <cellStyle name="Currency 3 4 2 28" xfId="4066"/>
    <cellStyle name="Currency 3 4 2 3" xfId="4067"/>
    <cellStyle name="Currency 3 4 2 3 10" xfId="4068"/>
    <cellStyle name="Currency 3 4 2 3 10 2" xfId="4069"/>
    <cellStyle name="Currency 3 4 2 3 10 2 2" xfId="4070"/>
    <cellStyle name="Currency 3 4 2 3 10 3" xfId="4071"/>
    <cellStyle name="Currency 3 4 2 3 11" xfId="4072"/>
    <cellStyle name="Currency 3 4 2 3 11 2" xfId="4073"/>
    <cellStyle name="Currency 3 4 2 3 11 2 2" xfId="4074"/>
    <cellStyle name="Currency 3 4 2 3 11 3" xfId="4075"/>
    <cellStyle name="Currency 3 4 2 3 12" xfId="4076"/>
    <cellStyle name="Currency 3 4 2 3 12 2" xfId="4077"/>
    <cellStyle name="Currency 3 4 2 3 12 2 2" xfId="4078"/>
    <cellStyle name="Currency 3 4 2 3 12 3" xfId="4079"/>
    <cellStyle name="Currency 3 4 2 3 13" xfId="4080"/>
    <cellStyle name="Currency 3 4 2 3 13 2" xfId="4081"/>
    <cellStyle name="Currency 3 4 2 3 13 2 2" xfId="4082"/>
    <cellStyle name="Currency 3 4 2 3 13 3" xfId="4083"/>
    <cellStyle name="Currency 3 4 2 3 14" xfId="4084"/>
    <cellStyle name="Currency 3 4 2 3 14 2" xfId="4085"/>
    <cellStyle name="Currency 3 4 2 3 14 2 2" xfId="4086"/>
    <cellStyle name="Currency 3 4 2 3 14 3" xfId="4087"/>
    <cellStyle name="Currency 3 4 2 3 15" xfId="4088"/>
    <cellStyle name="Currency 3 4 2 3 15 2" xfId="4089"/>
    <cellStyle name="Currency 3 4 2 3 15 2 2" xfId="4090"/>
    <cellStyle name="Currency 3 4 2 3 15 3" xfId="4091"/>
    <cellStyle name="Currency 3 4 2 3 16" xfId="4092"/>
    <cellStyle name="Currency 3 4 2 3 16 2" xfId="4093"/>
    <cellStyle name="Currency 3 4 2 3 17" xfId="4094"/>
    <cellStyle name="Currency 3 4 2 3 18" xfId="4095"/>
    <cellStyle name="Currency 3 4 2 3 19" xfId="4096"/>
    <cellStyle name="Currency 3 4 2 3 2" xfId="4097"/>
    <cellStyle name="Currency 3 4 2 3 2 10" xfId="4098"/>
    <cellStyle name="Currency 3 4 2 3 2 2" xfId="4099"/>
    <cellStyle name="Currency 3 4 2 3 2 2 2" xfId="4100"/>
    <cellStyle name="Currency 3 4 2 3 2 3" xfId="4101"/>
    <cellStyle name="Currency 3 4 2 3 2 4" xfId="4102"/>
    <cellStyle name="Currency 3 4 2 3 2 5" xfId="4103"/>
    <cellStyle name="Currency 3 4 2 3 2 6" xfId="4104"/>
    <cellStyle name="Currency 3 4 2 3 2 7" xfId="4105"/>
    <cellStyle name="Currency 3 4 2 3 2 8" xfId="4106"/>
    <cellStyle name="Currency 3 4 2 3 2 9" xfId="4107"/>
    <cellStyle name="Currency 3 4 2 3 20" xfId="4108"/>
    <cellStyle name="Currency 3 4 2 3 21" xfId="4109"/>
    <cellStyle name="Currency 3 4 2 3 22" xfId="4110"/>
    <cellStyle name="Currency 3 4 2 3 23" xfId="4111"/>
    <cellStyle name="Currency 3 4 2 3 24" xfId="4112"/>
    <cellStyle name="Currency 3 4 2 3 3" xfId="4113"/>
    <cellStyle name="Currency 3 4 2 3 3 10" xfId="4114"/>
    <cellStyle name="Currency 3 4 2 3 3 2" xfId="4115"/>
    <cellStyle name="Currency 3 4 2 3 3 2 2" xfId="4116"/>
    <cellStyle name="Currency 3 4 2 3 3 3" xfId="4117"/>
    <cellStyle name="Currency 3 4 2 3 3 4" xfId="4118"/>
    <cellStyle name="Currency 3 4 2 3 3 5" xfId="4119"/>
    <cellStyle name="Currency 3 4 2 3 3 6" xfId="4120"/>
    <cellStyle name="Currency 3 4 2 3 3 7" xfId="4121"/>
    <cellStyle name="Currency 3 4 2 3 3 8" xfId="4122"/>
    <cellStyle name="Currency 3 4 2 3 3 9" xfId="4123"/>
    <cellStyle name="Currency 3 4 2 3 4" xfId="4124"/>
    <cellStyle name="Currency 3 4 2 3 4 2" xfId="4125"/>
    <cellStyle name="Currency 3 4 2 3 4 2 2" xfId="4126"/>
    <cellStyle name="Currency 3 4 2 3 4 3" xfId="4127"/>
    <cellStyle name="Currency 3 4 2 3 5" xfId="4128"/>
    <cellStyle name="Currency 3 4 2 3 5 2" xfId="4129"/>
    <cellStyle name="Currency 3 4 2 3 5 2 2" xfId="4130"/>
    <cellStyle name="Currency 3 4 2 3 5 3" xfId="4131"/>
    <cellStyle name="Currency 3 4 2 3 6" xfId="4132"/>
    <cellStyle name="Currency 3 4 2 3 6 2" xfId="4133"/>
    <cellStyle name="Currency 3 4 2 3 6 2 2" xfId="4134"/>
    <cellStyle name="Currency 3 4 2 3 6 3" xfId="4135"/>
    <cellStyle name="Currency 3 4 2 3 7" xfId="4136"/>
    <cellStyle name="Currency 3 4 2 3 7 2" xfId="4137"/>
    <cellStyle name="Currency 3 4 2 3 7 2 2" xfId="4138"/>
    <cellStyle name="Currency 3 4 2 3 7 3" xfId="4139"/>
    <cellStyle name="Currency 3 4 2 3 8" xfId="4140"/>
    <cellStyle name="Currency 3 4 2 3 8 2" xfId="4141"/>
    <cellStyle name="Currency 3 4 2 3 8 2 2" xfId="4142"/>
    <cellStyle name="Currency 3 4 2 3 8 3" xfId="4143"/>
    <cellStyle name="Currency 3 4 2 3 9" xfId="4144"/>
    <cellStyle name="Currency 3 4 2 3 9 2" xfId="4145"/>
    <cellStyle name="Currency 3 4 2 3 9 2 2" xfId="4146"/>
    <cellStyle name="Currency 3 4 2 3 9 3" xfId="4147"/>
    <cellStyle name="Currency 3 4 2 4" xfId="4148"/>
    <cellStyle name="Currency 3 4 2 4 10" xfId="4149"/>
    <cellStyle name="Currency 3 4 2 4 10 2" xfId="4150"/>
    <cellStyle name="Currency 3 4 2 4 10 2 2" xfId="4151"/>
    <cellStyle name="Currency 3 4 2 4 10 3" xfId="4152"/>
    <cellStyle name="Currency 3 4 2 4 11" xfId="4153"/>
    <cellStyle name="Currency 3 4 2 4 11 2" xfId="4154"/>
    <cellStyle name="Currency 3 4 2 4 11 2 2" xfId="4155"/>
    <cellStyle name="Currency 3 4 2 4 11 3" xfId="4156"/>
    <cellStyle name="Currency 3 4 2 4 12" xfId="4157"/>
    <cellStyle name="Currency 3 4 2 4 12 2" xfId="4158"/>
    <cellStyle name="Currency 3 4 2 4 12 2 2" xfId="4159"/>
    <cellStyle name="Currency 3 4 2 4 12 3" xfId="4160"/>
    <cellStyle name="Currency 3 4 2 4 13" xfId="4161"/>
    <cellStyle name="Currency 3 4 2 4 13 2" xfId="4162"/>
    <cellStyle name="Currency 3 4 2 4 13 2 2" xfId="4163"/>
    <cellStyle name="Currency 3 4 2 4 13 3" xfId="4164"/>
    <cellStyle name="Currency 3 4 2 4 14" xfId="4165"/>
    <cellStyle name="Currency 3 4 2 4 14 2" xfId="4166"/>
    <cellStyle name="Currency 3 4 2 4 14 2 2" xfId="4167"/>
    <cellStyle name="Currency 3 4 2 4 14 3" xfId="4168"/>
    <cellStyle name="Currency 3 4 2 4 15" xfId="4169"/>
    <cellStyle name="Currency 3 4 2 4 15 2" xfId="4170"/>
    <cellStyle name="Currency 3 4 2 4 15 2 2" xfId="4171"/>
    <cellStyle name="Currency 3 4 2 4 15 3" xfId="4172"/>
    <cellStyle name="Currency 3 4 2 4 16" xfId="4173"/>
    <cellStyle name="Currency 3 4 2 4 16 2" xfId="4174"/>
    <cellStyle name="Currency 3 4 2 4 17" xfId="4175"/>
    <cellStyle name="Currency 3 4 2 4 18" xfId="4176"/>
    <cellStyle name="Currency 3 4 2 4 19" xfId="4177"/>
    <cellStyle name="Currency 3 4 2 4 2" xfId="4178"/>
    <cellStyle name="Currency 3 4 2 4 2 10" xfId="4179"/>
    <cellStyle name="Currency 3 4 2 4 2 2" xfId="4180"/>
    <cellStyle name="Currency 3 4 2 4 2 2 2" xfId="4181"/>
    <cellStyle name="Currency 3 4 2 4 2 3" xfId="4182"/>
    <cellStyle name="Currency 3 4 2 4 2 4" xfId="4183"/>
    <cellStyle name="Currency 3 4 2 4 2 5" xfId="4184"/>
    <cellStyle name="Currency 3 4 2 4 2 6" xfId="4185"/>
    <cellStyle name="Currency 3 4 2 4 2 7" xfId="4186"/>
    <cellStyle name="Currency 3 4 2 4 2 8" xfId="4187"/>
    <cellStyle name="Currency 3 4 2 4 2 9" xfId="4188"/>
    <cellStyle name="Currency 3 4 2 4 20" xfId="4189"/>
    <cellStyle name="Currency 3 4 2 4 21" xfId="4190"/>
    <cellStyle name="Currency 3 4 2 4 22" xfId="4191"/>
    <cellStyle name="Currency 3 4 2 4 23" xfId="4192"/>
    <cellStyle name="Currency 3 4 2 4 24" xfId="4193"/>
    <cellStyle name="Currency 3 4 2 4 3" xfId="4194"/>
    <cellStyle name="Currency 3 4 2 4 3 10" xfId="4195"/>
    <cellStyle name="Currency 3 4 2 4 3 2" xfId="4196"/>
    <cellStyle name="Currency 3 4 2 4 3 2 2" xfId="4197"/>
    <cellStyle name="Currency 3 4 2 4 3 3" xfId="4198"/>
    <cellStyle name="Currency 3 4 2 4 3 4" xfId="4199"/>
    <cellStyle name="Currency 3 4 2 4 3 5" xfId="4200"/>
    <cellStyle name="Currency 3 4 2 4 3 6" xfId="4201"/>
    <cellStyle name="Currency 3 4 2 4 3 7" xfId="4202"/>
    <cellStyle name="Currency 3 4 2 4 3 8" xfId="4203"/>
    <cellStyle name="Currency 3 4 2 4 3 9" xfId="4204"/>
    <cellStyle name="Currency 3 4 2 4 4" xfId="4205"/>
    <cellStyle name="Currency 3 4 2 4 4 2" xfId="4206"/>
    <cellStyle name="Currency 3 4 2 4 4 2 2" xfId="4207"/>
    <cellStyle name="Currency 3 4 2 4 4 3" xfId="4208"/>
    <cellStyle name="Currency 3 4 2 4 5" xfId="4209"/>
    <cellStyle name="Currency 3 4 2 4 5 2" xfId="4210"/>
    <cellStyle name="Currency 3 4 2 4 5 2 2" xfId="4211"/>
    <cellStyle name="Currency 3 4 2 4 5 3" xfId="4212"/>
    <cellStyle name="Currency 3 4 2 4 6" xfId="4213"/>
    <cellStyle name="Currency 3 4 2 4 6 2" xfId="4214"/>
    <cellStyle name="Currency 3 4 2 4 6 2 2" xfId="4215"/>
    <cellStyle name="Currency 3 4 2 4 6 3" xfId="4216"/>
    <cellStyle name="Currency 3 4 2 4 7" xfId="4217"/>
    <cellStyle name="Currency 3 4 2 4 7 2" xfId="4218"/>
    <cellStyle name="Currency 3 4 2 4 7 2 2" xfId="4219"/>
    <cellStyle name="Currency 3 4 2 4 7 3" xfId="4220"/>
    <cellStyle name="Currency 3 4 2 4 8" xfId="4221"/>
    <cellStyle name="Currency 3 4 2 4 8 2" xfId="4222"/>
    <cellStyle name="Currency 3 4 2 4 8 2 2" xfId="4223"/>
    <cellStyle name="Currency 3 4 2 4 8 3" xfId="4224"/>
    <cellStyle name="Currency 3 4 2 4 9" xfId="4225"/>
    <cellStyle name="Currency 3 4 2 4 9 2" xfId="4226"/>
    <cellStyle name="Currency 3 4 2 4 9 2 2" xfId="4227"/>
    <cellStyle name="Currency 3 4 2 4 9 3" xfId="4228"/>
    <cellStyle name="Currency 3 4 2 5" xfId="4229"/>
    <cellStyle name="Currency 3 4 2 5 10" xfId="4230"/>
    <cellStyle name="Currency 3 4 2 5 10 2" xfId="4231"/>
    <cellStyle name="Currency 3 4 2 5 10 2 2" xfId="4232"/>
    <cellStyle name="Currency 3 4 2 5 10 3" xfId="4233"/>
    <cellStyle name="Currency 3 4 2 5 11" xfId="4234"/>
    <cellStyle name="Currency 3 4 2 5 11 2" xfId="4235"/>
    <cellStyle name="Currency 3 4 2 5 11 2 2" xfId="4236"/>
    <cellStyle name="Currency 3 4 2 5 11 3" xfId="4237"/>
    <cellStyle name="Currency 3 4 2 5 12" xfId="4238"/>
    <cellStyle name="Currency 3 4 2 5 12 2" xfId="4239"/>
    <cellStyle name="Currency 3 4 2 5 12 2 2" xfId="4240"/>
    <cellStyle name="Currency 3 4 2 5 12 3" xfId="4241"/>
    <cellStyle name="Currency 3 4 2 5 13" xfId="4242"/>
    <cellStyle name="Currency 3 4 2 5 13 2" xfId="4243"/>
    <cellStyle name="Currency 3 4 2 5 13 2 2" xfId="4244"/>
    <cellStyle name="Currency 3 4 2 5 13 3" xfId="4245"/>
    <cellStyle name="Currency 3 4 2 5 14" xfId="4246"/>
    <cellStyle name="Currency 3 4 2 5 14 2" xfId="4247"/>
    <cellStyle name="Currency 3 4 2 5 14 2 2" xfId="4248"/>
    <cellStyle name="Currency 3 4 2 5 14 3" xfId="4249"/>
    <cellStyle name="Currency 3 4 2 5 15" xfId="4250"/>
    <cellStyle name="Currency 3 4 2 5 15 2" xfId="4251"/>
    <cellStyle name="Currency 3 4 2 5 15 2 2" xfId="4252"/>
    <cellStyle name="Currency 3 4 2 5 15 3" xfId="4253"/>
    <cellStyle name="Currency 3 4 2 5 16" xfId="4254"/>
    <cellStyle name="Currency 3 4 2 5 16 2" xfId="4255"/>
    <cellStyle name="Currency 3 4 2 5 17" xfId="4256"/>
    <cellStyle name="Currency 3 4 2 5 18" xfId="4257"/>
    <cellStyle name="Currency 3 4 2 5 19" xfId="4258"/>
    <cellStyle name="Currency 3 4 2 5 2" xfId="4259"/>
    <cellStyle name="Currency 3 4 2 5 2 10" xfId="4260"/>
    <cellStyle name="Currency 3 4 2 5 2 2" xfId="4261"/>
    <cellStyle name="Currency 3 4 2 5 2 2 2" xfId="4262"/>
    <cellStyle name="Currency 3 4 2 5 2 3" xfId="4263"/>
    <cellStyle name="Currency 3 4 2 5 2 4" xfId="4264"/>
    <cellStyle name="Currency 3 4 2 5 2 5" xfId="4265"/>
    <cellStyle name="Currency 3 4 2 5 2 6" xfId="4266"/>
    <cellStyle name="Currency 3 4 2 5 2 7" xfId="4267"/>
    <cellStyle name="Currency 3 4 2 5 2 8" xfId="4268"/>
    <cellStyle name="Currency 3 4 2 5 2 9" xfId="4269"/>
    <cellStyle name="Currency 3 4 2 5 20" xfId="4270"/>
    <cellStyle name="Currency 3 4 2 5 21" xfId="4271"/>
    <cellStyle name="Currency 3 4 2 5 22" xfId="4272"/>
    <cellStyle name="Currency 3 4 2 5 23" xfId="4273"/>
    <cellStyle name="Currency 3 4 2 5 24" xfId="4274"/>
    <cellStyle name="Currency 3 4 2 5 3" xfId="4275"/>
    <cellStyle name="Currency 3 4 2 5 3 10" xfId="4276"/>
    <cellStyle name="Currency 3 4 2 5 3 2" xfId="4277"/>
    <cellStyle name="Currency 3 4 2 5 3 2 2" xfId="4278"/>
    <cellStyle name="Currency 3 4 2 5 3 3" xfId="4279"/>
    <cellStyle name="Currency 3 4 2 5 3 4" xfId="4280"/>
    <cellStyle name="Currency 3 4 2 5 3 5" xfId="4281"/>
    <cellStyle name="Currency 3 4 2 5 3 6" xfId="4282"/>
    <cellStyle name="Currency 3 4 2 5 3 7" xfId="4283"/>
    <cellStyle name="Currency 3 4 2 5 3 8" xfId="4284"/>
    <cellStyle name="Currency 3 4 2 5 3 9" xfId="4285"/>
    <cellStyle name="Currency 3 4 2 5 4" xfId="4286"/>
    <cellStyle name="Currency 3 4 2 5 4 2" xfId="4287"/>
    <cellStyle name="Currency 3 4 2 5 4 2 2" xfId="4288"/>
    <cellStyle name="Currency 3 4 2 5 4 3" xfId="4289"/>
    <cellStyle name="Currency 3 4 2 5 5" xfId="4290"/>
    <cellStyle name="Currency 3 4 2 5 5 2" xfId="4291"/>
    <cellStyle name="Currency 3 4 2 5 5 2 2" xfId="4292"/>
    <cellStyle name="Currency 3 4 2 5 5 3" xfId="4293"/>
    <cellStyle name="Currency 3 4 2 5 6" xfId="4294"/>
    <cellStyle name="Currency 3 4 2 5 6 2" xfId="4295"/>
    <cellStyle name="Currency 3 4 2 5 6 2 2" xfId="4296"/>
    <cellStyle name="Currency 3 4 2 5 6 3" xfId="4297"/>
    <cellStyle name="Currency 3 4 2 5 7" xfId="4298"/>
    <cellStyle name="Currency 3 4 2 5 7 2" xfId="4299"/>
    <cellStyle name="Currency 3 4 2 5 7 2 2" xfId="4300"/>
    <cellStyle name="Currency 3 4 2 5 7 3" xfId="4301"/>
    <cellStyle name="Currency 3 4 2 5 8" xfId="4302"/>
    <cellStyle name="Currency 3 4 2 5 8 2" xfId="4303"/>
    <cellStyle name="Currency 3 4 2 5 8 2 2" xfId="4304"/>
    <cellStyle name="Currency 3 4 2 5 8 3" xfId="4305"/>
    <cellStyle name="Currency 3 4 2 5 9" xfId="4306"/>
    <cellStyle name="Currency 3 4 2 5 9 2" xfId="4307"/>
    <cellStyle name="Currency 3 4 2 5 9 2 2" xfId="4308"/>
    <cellStyle name="Currency 3 4 2 5 9 3" xfId="4309"/>
    <cellStyle name="Currency 3 4 2 6" xfId="4310"/>
    <cellStyle name="Currency 3 4 2 6 10" xfId="4311"/>
    <cellStyle name="Currency 3 4 2 6 2" xfId="4312"/>
    <cellStyle name="Currency 3 4 2 6 2 2" xfId="4313"/>
    <cellStyle name="Currency 3 4 2 6 3" xfId="4314"/>
    <cellStyle name="Currency 3 4 2 6 4" xfId="4315"/>
    <cellStyle name="Currency 3 4 2 6 5" xfId="4316"/>
    <cellStyle name="Currency 3 4 2 6 6" xfId="4317"/>
    <cellStyle name="Currency 3 4 2 6 7" xfId="4318"/>
    <cellStyle name="Currency 3 4 2 6 8" xfId="4319"/>
    <cellStyle name="Currency 3 4 2 6 9" xfId="4320"/>
    <cellStyle name="Currency 3 4 2 7" xfId="4321"/>
    <cellStyle name="Currency 3 4 2 7 10" xfId="4322"/>
    <cellStyle name="Currency 3 4 2 7 2" xfId="4323"/>
    <cellStyle name="Currency 3 4 2 7 2 2" xfId="4324"/>
    <cellStyle name="Currency 3 4 2 7 3" xfId="4325"/>
    <cellStyle name="Currency 3 4 2 7 4" xfId="4326"/>
    <cellStyle name="Currency 3 4 2 7 5" xfId="4327"/>
    <cellStyle name="Currency 3 4 2 7 6" xfId="4328"/>
    <cellStyle name="Currency 3 4 2 7 7" xfId="4329"/>
    <cellStyle name="Currency 3 4 2 7 8" xfId="4330"/>
    <cellStyle name="Currency 3 4 2 7 9" xfId="4331"/>
    <cellStyle name="Currency 3 4 2 8" xfId="4332"/>
    <cellStyle name="Currency 3 4 2 8 2" xfId="4333"/>
    <cellStyle name="Currency 3 4 2 8 2 2" xfId="4334"/>
    <cellStyle name="Currency 3 4 2 8 3" xfId="4335"/>
    <cellStyle name="Currency 3 4 2 9" xfId="4336"/>
    <cellStyle name="Currency 3 4 2 9 2" xfId="4337"/>
    <cellStyle name="Currency 3 4 2 9 2 2" xfId="4338"/>
    <cellStyle name="Currency 3 4 2 9 3" xfId="4339"/>
    <cellStyle name="Currency 3 4 20" xfId="4340"/>
    <cellStyle name="Currency 3 4 20 2" xfId="4341"/>
    <cellStyle name="Currency 3 4 20 2 2" xfId="4342"/>
    <cellStyle name="Currency 3 4 20 3" xfId="4343"/>
    <cellStyle name="Currency 3 4 21" xfId="4344"/>
    <cellStyle name="Currency 3 4 21 2" xfId="4345"/>
    <cellStyle name="Currency 3 4 22" xfId="4346"/>
    <cellStyle name="Currency 3 4 23" xfId="4347"/>
    <cellStyle name="Currency 3 4 24" xfId="4348"/>
    <cellStyle name="Currency 3 4 25" xfId="4349"/>
    <cellStyle name="Currency 3 4 26" xfId="4350"/>
    <cellStyle name="Currency 3 4 27" xfId="4351"/>
    <cellStyle name="Currency 3 4 28" xfId="4352"/>
    <cellStyle name="Currency 3 4 29" xfId="4353"/>
    <cellStyle name="Currency 3 4 3" xfId="4354"/>
    <cellStyle name="Currency 3 4 3 10" xfId="4355"/>
    <cellStyle name="Currency 3 4 3 10 2" xfId="4356"/>
    <cellStyle name="Currency 3 4 3 10 2 2" xfId="4357"/>
    <cellStyle name="Currency 3 4 3 10 3" xfId="4358"/>
    <cellStyle name="Currency 3 4 3 11" xfId="4359"/>
    <cellStyle name="Currency 3 4 3 11 2" xfId="4360"/>
    <cellStyle name="Currency 3 4 3 11 2 2" xfId="4361"/>
    <cellStyle name="Currency 3 4 3 11 3" xfId="4362"/>
    <cellStyle name="Currency 3 4 3 12" xfId="4363"/>
    <cellStyle name="Currency 3 4 3 12 2" xfId="4364"/>
    <cellStyle name="Currency 3 4 3 12 2 2" xfId="4365"/>
    <cellStyle name="Currency 3 4 3 12 3" xfId="4366"/>
    <cellStyle name="Currency 3 4 3 13" xfId="4367"/>
    <cellStyle name="Currency 3 4 3 13 2" xfId="4368"/>
    <cellStyle name="Currency 3 4 3 13 2 2" xfId="4369"/>
    <cellStyle name="Currency 3 4 3 13 3" xfId="4370"/>
    <cellStyle name="Currency 3 4 3 14" xfId="4371"/>
    <cellStyle name="Currency 3 4 3 14 2" xfId="4372"/>
    <cellStyle name="Currency 3 4 3 14 2 2" xfId="4373"/>
    <cellStyle name="Currency 3 4 3 14 3" xfId="4374"/>
    <cellStyle name="Currency 3 4 3 15" xfId="4375"/>
    <cellStyle name="Currency 3 4 3 15 2" xfId="4376"/>
    <cellStyle name="Currency 3 4 3 15 2 2" xfId="4377"/>
    <cellStyle name="Currency 3 4 3 15 3" xfId="4378"/>
    <cellStyle name="Currency 3 4 3 16" xfId="4379"/>
    <cellStyle name="Currency 3 4 3 16 2" xfId="4380"/>
    <cellStyle name="Currency 3 4 3 17" xfId="4381"/>
    <cellStyle name="Currency 3 4 3 18" xfId="4382"/>
    <cellStyle name="Currency 3 4 3 19" xfId="4383"/>
    <cellStyle name="Currency 3 4 3 2" xfId="4384"/>
    <cellStyle name="Currency 3 4 3 2 10" xfId="4385"/>
    <cellStyle name="Currency 3 4 3 2 2" xfId="4386"/>
    <cellStyle name="Currency 3 4 3 2 2 2" xfId="4387"/>
    <cellStyle name="Currency 3 4 3 2 3" xfId="4388"/>
    <cellStyle name="Currency 3 4 3 2 4" xfId="4389"/>
    <cellStyle name="Currency 3 4 3 2 5" xfId="4390"/>
    <cellStyle name="Currency 3 4 3 2 6" xfId="4391"/>
    <cellStyle name="Currency 3 4 3 2 7" xfId="4392"/>
    <cellStyle name="Currency 3 4 3 2 8" xfId="4393"/>
    <cellStyle name="Currency 3 4 3 2 9" xfId="4394"/>
    <cellStyle name="Currency 3 4 3 20" xfId="4395"/>
    <cellStyle name="Currency 3 4 3 21" xfId="4396"/>
    <cellStyle name="Currency 3 4 3 22" xfId="4397"/>
    <cellStyle name="Currency 3 4 3 23" xfId="4398"/>
    <cellStyle name="Currency 3 4 3 24" xfId="4399"/>
    <cellStyle name="Currency 3 4 3 3" xfId="4400"/>
    <cellStyle name="Currency 3 4 3 3 10" xfId="4401"/>
    <cellStyle name="Currency 3 4 3 3 2" xfId="4402"/>
    <cellStyle name="Currency 3 4 3 3 2 2" xfId="4403"/>
    <cellStyle name="Currency 3 4 3 3 3" xfId="4404"/>
    <cellStyle name="Currency 3 4 3 3 4" xfId="4405"/>
    <cellStyle name="Currency 3 4 3 3 5" xfId="4406"/>
    <cellStyle name="Currency 3 4 3 3 6" xfId="4407"/>
    <cellStyle name="Currency 3 4 3 3 7" xfId="4408"/>
    <cellStyle name="Currency 3 4 3 3 8" xfId="4409"/>
    <cellStyle name="Currency 3 4 3 3 9" xfId="4410"/>
    <cellStyle name="Currency 3 4 3 4" xfId="4411"/>
    <cellStyle name="Currency 3 4 3 4 2" xfId="4412"/>
    <cellStyle name="Currency 3 4 3 4 2 2" xfId="4413"/>
    <cellStyle name="Currency 3 4 3 4 3" xfId="4414"/>
    <cellStyle name="Currency 3 4 3 5" xfId="4415"/>
    <cellStyle name="Currency 3 4 3 5 2" xfId="4416"/>
    <cellStyle name="Currency 3 4 3 5 2 2" xfId="4417"/>
    <cellStyle name="Currency 3 4 3 5 3" xfId="4418"/>
    <cellStyle name="Currency 3 4 3 6" xfId="4419"/>
    <cellStyle name="Currency 3 4 3 6 2" xfId="4420"/>
    <cellStyle name="Currency 3 4 3 6 2 2" xfId="4421"/>
    <cellStyle name="Currency 3 4 3 6 3" xfId="4422"/>
    <cellStyle name="Currency 3 4 3 7" xfId="4423"/>
    <cellStyle name="Currency 3 4 3 7 2" xfId="4424"/>
    <cellStyle name="Currency 3 4 3 7 2 2" xfId="4425"/>
    <cellStyle name="Currency 3 4 3 7 3" xfId="4426"/>
    <cellStyle name="Currency 3 4 3 8" xfId="4427"/>
    <cellStyle name="Currency 3 4 3 8 2" xfId="4428"/>
    <cellStyle name="Currency 3 4 3 8 2 2" xfId="4429"/>
    <cellStyle name="Currency 3 4 3 8 3" xfId="4430"/>
    <cellStyle name="Currency 3 4 3 9" xfId="4431"/>
    <cellStyle name="Currency 3 4 3 9 2" xfId="4432"/>
    <cellStyle name="Currency 3 4 3 9 2 2" xfId="4433"/>
    <cellStyle name="Currency 3 4 3 9 3" xfId="4434"/>
    <cellStyle name="Currency 3 4 4" xfId="4435"/>
    <cellStyle name="Currency 3 4 4 10" xfId="4436"/>
    <cellStyle name="Currency 3 4 4 10 2" xfId="4437"/>
    <cellStyle name="Currency 3 4 4 10 2 2" xfId="4438"/>
    <cellStyle name="Currency 3 4 4 10 3" xfId="4439"/>
    <cellStyle name="Currency 3 4 4 11" xfId="4440"/>
    <cellStyle name="Currency 3 4 4 11 2" xfId="4441"/>
    <cellStyle name="Currency 3 4 4 11 2 2" xfId="4442"/>
    <cellStyle name="Currency 3 4 4 11 3" xfId="4443"/>
    <cellStyle name="Currency 3 4 4 12" xfId="4444"/>
    <cellStyle name="Currency 3 4 4 12 2" xfId="4445"/>
    <cellStyle name="Currency 3 4 4 12 2 2" xfId="4446"/>
    <cellStyle name="Currency 3 4 4 12 3" xfId="4447"/>
    <cellStyle name="Currency 3 4 4 13" xfId="4448"/>
    <cellStyle name="Currency 3 4 4 13 2" xfId="4449"/>
    <cellStyle name="Currency 3 4 4 13 2 2" xfId="4450"/>
    <cellStyle name="Currency 3 4 4 13 3" xfId="4451"/>
    <cellStyle name="Currency 3 4 4 14" xfId="4452"/>
    <cellStyle name="Currency 3 4 4 14 2" xfId="4453"/>
    <cellStyle name="Currency 3 4 4 14 2 2" xfId="4454"/>
    <cellStyle name="Currency 3 4 4 14 3" xfId="4455"/>
    <cellStyle name="Currency 3 4 4 15" xfId="4456"/>
    <cellStyle name="Currency 3 4 4 15 2" xfId="4457"/>
    <cellStyle name="Currency 3 4 4 15 2 2" xfId="4458"/>
    <cellStyle name="Currency 3 4 4 15 3" xfId="4459"/>
    <cellStyle name="Currency 3 4 4 16" xfId="4460"/>
    <cellStyle name="Currency 3 4 4 16 2" xfId="4461"/>
    <cellStyle name="Currency 3 4 4 17" xfId="4462"/>
    <cellStyle name="Currency 3 4 4 18" xfId="4463"/>
    <cellStyle name="Currency 3 4 4 19" xfId="4464"/>
    <cellStyle name="Currency 3 4 4 2" xfId="4465"/>
    <cellStyle name="Currency 3 4 4 2 10" xfId="4466"/>
    <cellStyle name="Currency 3 4 4 2 2" xfId="4467"/>
    <cellStyle name="Currency 3 4 4 2 2 2" xfId="4468"/>
    <cellStyle name="Currency 3 4 4 2 3" xfId="4469"/>
    <cellStyle name="Currency 3 4 4 2 4" xfId="4470"/>
    <cellStyle name="Currency 3 4 4 2 5" xfId="4471"/>
    <cellStyle name="Currency 3 4 4 2 6" xfId="4472"/>
    <cellStyle name="Currency 3 4 4 2 7" xfId="4473"/>
    <cellStyle name="Currency 3 4 4 2 8" xfId="4474"/>
    <cellStyle name="Currency 3 4 4 2 9" xfId="4475"/>
    <cellStyle name="Currency 3 4 4 20" xfId="4476"/>
    <cellStyle name="Currency 3 4 4 21" xfId="4477"/>
    <cellStyle name="Currency 3 4 4 22" xfId="4478"/>
    <cellStyle name="Currency 3 4 4 23" xfId="4479"/>
    <cellStyle name="Currency 3 4 4 24" xfId="4480"/>
    <cellStyle name="Currency 3 4 4 3" xfId="4481"/>
    <cellStyle name="Currency 3 4 4 3 10" xfId="4482"/>
    <cellStyle name="Currency 3 4 4 3 2" xfId="4483"/>
    <cellStyle name="Currency 3 4 4 3 2 2" xfId="4484"/>
    <cellStyle name="Currency 3 4 4 3 3" xfId="4485"/>
    <cellStyle name="Currency 3 4 4 3 4" xfId="4486"/>
    <cellStyle name="Currency 3 4 4 3 5" xfId="4487"/>
    <cellStyle name="Currency 3 4 4 3 6" xfId="4488"/>
    <cellStyle name="Currency 3 4 4 3 7" xfId="4489"/>
    <cellStyle name="Currency 3 4 4 3 8" xfId="4490"/>
    <cellStyle name="Currency 3 4 4 3 9" xfId="4491"/>
    <cellStyle name="Currency 3 4 4 4" xfId="4492"/>
    <cellStyle name="Currency 3 4 4 4 2" xfId="4493"/>
    <cellStyle name="Currency 3 4 4 4 2 2" xfId="4494"/>
    <cellStyle name="Currency 3 4 4 4 3" xfId="4495"/>
    <cellStyle name="Currency 3 4 4 5" xfId="4496"/>
    <cellStyle name="Currency 3 4 4 5 2" xfId="4497"/>
    <cellStyle name="Currency 3 4 4 5 2 2" xfId="4498"/>
    <cellStyle name="Currency 3 4 4 5 3" xfId="4499"/>
    <cellStyle name="Currency 3 4 4 6" xfId="4500"/>
    <cellStyle name="Currency 3 4 4 6 2" xfId="4501"/>
    <cellStyle name="Currency 3 4 4 6 2 2" xfId="4502"/>
    <cellStyle name="Currency 3 4 4 6 3" xfId="4503"/>
    <cellStyle name="Currency 3 4 4 7" xfId="4504"/>
    <cellStyle name="Currency 3 4 4 7 2" xfId="4505"/>
    <cellStyle name="Currency 3 4 4 7 2 2" xfId="4506"/>
    <cellStyle name="Currency 3 4 4 7 3" xfId="4507"/>
    <cellStyle name="Currency 3 4 4 8" xfId="4508"/>
    <cellStyle name="Currency 3 4 4 8 2" xfId="4509"/>
    <cellStyle name="Currency 3 4 4 8 2 2" xfId="4510"/>
    <cellStyle name="Currency 3 4 4 8 3" xfId="4511"/>
    <cellStyle name="Currency 3 4 4 9" xfId="4512"/>
    <cellStyle name="Currency 3 4 4 9 2" xfId="4513"/>
    <cellStyle name="Currency 3 4 4 9 2 2" xfId="4514"/>
    <cellStyle name="Currency 3 4 4 9 3" xfId="4515"/>
    <cellStyle name="Currency 3 4 5" xfId="4516"/>
    <cellStyle name="Currency 3 4 5 10" xfId="4517"/>
    <cellStyle name="Currency 3 4 5 10 2" xfId="4518"/>
    <cellStyle name="Currency 3 4 5 10 2 2" xfId="4519"/>
    <cellStyle name="Currency 3 4 5 10 3" xfId="4520"/>
    <cellStyle name="Currency 3 4 5 11" xfId="4521"/>
    <cellStyle name="Currency 3 4 5 11 2" xfId="4522"/>
    <cellStyle name="Currency 3 4 5 11 2 2" xfId="4523"/>
    <cellStyle name="Currency 3 4 5 11 3" xfId="4524"/>
    <cellStyle name="Currency 3 4 5 12" xfId="4525"/>
    <cellStyle name="Currency 3 4 5 12 2" xfId="4526"/>
    <cellStyle name="Currency 3 4 5 12 2 2" xfId="4527"/>
    <cellStyle name="Currency 3 4 5 12 3" xfId="4528"/>
    <cellStyle name="Currency 3 4 5 13" xfId="4529"/>
    <cellStyle name="Currency 3 4 5 13 2" xfId="4530"/>
    <cellStyle name="Currency 3 4 5 13 2 2" xfId="4531"/>
    <cellStyle name="Currency 3 4 5 13 3" xfId="4532"/>
    <cellStyle name="Currency 3 4 5 14" xfId="4533"/>
    <cellStyle name="Currency 3 4 5 14 2" xfId="4534"/>
    <cellStyle name="Currency 3 4 5 14 2 2" xfId="4535"/>
    <cellStyle name="Currency 3 4 5 14 3" xfId="4536"/>
    <cellStyle name="Currency 3 4 5 15" xfId="4537"/>
    <cellStyle name="Currency 3 4 5 15 2" xfId="4538"/>
    <cellStyle name="Currency 3 4 5 15 2 2" xfId="4539"/>
    <cellStyle name="Currency 3 4 5 15 3" xfId="4540"/>
    <cellStyle name="Currency 3 4 5 16" xfId="4541"/>
    <cellStyle name="Currency 3 4 5 16 2" xfId="4542"/>
    <cellStyle name="Currency 3 4 5 17" xfId="4543"/>
    <cellStyle name="Currency 3 4 5 18" xfId="4544"/>
    <cellStyle name="Currency 3 4 5 19" xfId="4545"/>
    <cellStyle name="Currency 3 4 5 2" xfId="4546"/>
    <cellStyle name="Currency 3 4 5 2 10" xfId="4547"/>
    <cellStyle name="Currency 3 4 5 2 2" xfId="4548"/>
    <cellStyle name="Currency 3 4 5 2 2 2" xfId="4549"/>
    <cellStyle name="Currency 3 4 5 2 3" xfId="4550"/>
    <cellStyle name="Currency 3 4 5 2 4" xfId="4551"/>
    <cellStyle name="Currency 3 4 5 2 5" xfId="4552"/>
    <cellStyle name="Currency 3 4 5 2 6" xfId="4553"/>
    <cellStyle name="Currency 3 4 5 2 7" xfId="4554"/>
    <cellStyle name="Currency 3 4 5 2 8" xfId="4555"/>
    <cellStyle name="Currency 3 4 5 2 9" xfId="4556"/>
    <cellStyle name="Currency 3 4 5 20" xfId="4557"/>
    <cellStyle name="Currency 3 4 5 21" xfId="4558"/>
    <cellStyle name="Currency 3 4 5 22" xfId="4559"/>
    <cellStyle name="Currency 3 4 5 23" xfId="4560"/>
    <cellStyle name="Currency 3 4 5 24" xfId="4561"/>
    <cellStyle name="Currency 3 4 5 3" xfId="4562"/>
    <cellStyle name="Currency 3 4 5 3 10" xfId="4563"/>
    <cellStyle name="Currency 3 4 5 3 2" xfId="4564"/>
    <cellStyle name="Currency 3 4 5 3 2 2" xfId="4565"/>
    <cellStyle name="Currency 3 4 5 3 3" xfId="4566"/>
    <cellStyle name="Currency 3 4 5 3 4" xfId="4567"/>
    <cellStyle name="Currency 3 4 5 3 5" xfId="4568"/>
    <cellStyle name="Currency 3 4 5 3 6" xfId="4569"/>
    <cellStyle name="Currency 3 4 5 3 7" xfId="4570"/>
    <cellStyle name="Currency 3 4 5 3 8" xfId="4571"/>
    <cellStyle name="Currency 3 4 5 3 9" xfId="4572"/>
    <cellStyle name="Currency 3 4 5 4" xfId="4573"/>
    <cellStyle name="Currency 3 4 5 4 2" xfId="4574"/>
    <cellStyle name="Currency 3 4 5 4 2 2" xfId="4575"/>
    <cellStyle name="Currency 3 4 5 4 3" xfId="4576"/>
    <cellStyle name="Currency 3 4 5 5" xfId="4577"/>
    <cellStyle name="Currency 3 4 5 5 2" xfId="4578"/>
    <cellStyle name="Currency 3 4 5 5 2 2" xfId="4579"/>
    <cellStyle name="Currency 3 4 5 5 3" xfId="4580"/>
    <cellStyle name="Currency 3 4 5 6" xfId="4581"/>
    <cellStyle name="Currency 3 4 5 6 2" xfId="4582"/>
    <cellStyle name="Currency 3 4 5 6 2 2" xfId="4583"/>
    <cellStyle name="Currency 3 4 5 6 3" xfId="4584"/>
    <cellStyle name="Currency 3 4 5 7" xfId="4585"/>
    <cellStyle name="Currency 3 4 5 7 2" xfId="4586"/>
    <cellStyle name="Currency 3 4 5 7 2 2" xfId="4587"/>
    <cellStyle name="Currency 3 4 5 7 3" xfId="4588"/>
    <cellStyle name="Currency 3 4 5 8" xfId="4589"/>
    <cellStyle name="Currency 3 4 5 8 2" xfId="4590"/>
    <cellStyle name="Currency 3 4 5 8 2 2" xfId="4591"/>
    <cellStyle name="Currency 3 4 5 8 3" xfId="4592"/>
    <cellStyle name="Currency 3 4 5 9" xfId="4593"/>
    <cellStyle name="Currency 3 4 5 9 2" xfId="4594"/>
    <cellStyle name="Currency 3 4 5 9 2 2" xfId="4595"/>
    <cellStyle name="Currency 3 4 5 9 3" xfId="4596"/>
    <cellStyle name="Currency 3 4 6" xfId="4597"/>
    <cellStyle name="Currency 3 4 6 10" xfId="4598"/>
    <cellStyle name="Currency 3 4 6 10 2" xfId="4599"/>
    <cellStyle name="Currency 3 4 6 10 2 2" xfId="4600"/>
    <cellStyle name="Currency 3 4 6 10 3" xfId="4601"/>
    <cellStyle name="Currency 3 4 6 11" xfId="4602"/>
    <cellStyle name="Currency 3 4 6 11 2" xfId="4603"/>
    <cellStyle name="Currency 3 4 6 11 2 2" xfId="4604"/>
    <cellStyle name="Currency 3 4 6 11 3" xfId="4605"/>
    <cellStyle name="Currency 3 4 6 12" xfId="4606"/>
    <cellStyle name="Currency 3 4 6 12 2" xfId="4607"/>
    <cellStyle name="Currency 3 4 6 12 2 2" xfId="4608"/>
    <cellStyle name="Currency 3 4 6 12 3" xfId="4609"/>
    <cellStyle name="Currency 3 4 6 13" xfId="4610"/>
    <cellStyle name="Currency 3 4 6 13 2" xfId="4611"/>
    <cellStyle name="Currency 3 4 6 13 2 2" xfId="4612"/>
    <cellStyle name="Currency 3 4 6 13 3" xfId="4613"/>
    <cellStyle name="Currency 3 4 6 14" xfId="4614"/>
    <cellStyle name="Currency 3 4 6 14 2" xfId="4615"/>
    <cellStyle name="Currency 3 4 6 14 2 2" xfId="4616"/>
    <cellStyle name="Currency 3 4 6 14 3" xfId="4617"/>
    <cellStyle name="Currency 3 4 6 15" xfId="4618"/>
    <cellStyle name="Currency 3 4 6 15 2" xfId="4619"/>
    <cellStyle name="Currency 3 4 6 15 2 2" xfId="4620"/>
    <cellStyle name="Currency 3 4 6 15 3" xfId="4621"/>
    <cellStyle name="Currency 3 4 6 16" xfId="4622"/>
    <cellStyle name="Currency 3 4 6 16 2" xfId="4623"/>
    <cellStyle name="Currency 3 4 6 17" xfId="4624"/>
    <cellStyle name="Currency 3 4 6 18" xfId="4625"/>
    <cellStyle name="Currency 3 4 6 19" xfId="4626"/>
    <cellStyle name="Currency 3 4 6 2" xfId="4627"/>
    <cellStyle name="Currency 3 4 6 2 10" xfId="4628"/>
    <cellStyle name="Currency 3 4 6 2 2" xfId="4629"/>
    <cellStyle name="Currency 3 4 6 2 2 2" xfId="4630"/>
    <cellStyle name="Currency 3 4 6 2 3" xfId="4631"/>
    <cellStyle name="Currency 3 4 6 2 4" xfId="4632"/>
    <cellStyle name="Currency 3 4 6 2 5" xfId="4633"/>
    <cellStyle name="Currency 3 4 6 2 6" xfId="4634"/>
    <cellStyle name="Currency 3 4 6 2 7" xfId="4635"/>
    <cellStyle name="Currency 3 4 6 2 8" xfId="4636"/>
    <cellStyle name="Currency 3 4 6 2 9" xfId="4637"/>
    <cellStyle name="Currency 3 4 6 20" xfId="4638"/>
    <cellStyle name="Currency 3 4 6 21" xfId="4639"/>
    <cellStyle name="Currency 3 4 6 22" xfId="4640"/>
    <cellStyle name="Currency 3 4 6 23" xfId="4641"/>
    <cellStyle name="Currency 3 4 6 24" xfId="4642"/>
    <cellStyle name="Currency 3 4 6 3" xfId="4643"/>
    <cellStyle name="Currency 3 4 6 3 10" xfId="4644"/>
    <cellStyle name="Currency 3 4 6 3 2" xfId="4645"/>
    <cellStyle name="Currency 3 4 6 3 2 2" xfId="4646"/>
    <cellStyle name="Currency 3 4 6 3 3" xfId="4647"/>
    <cellStyle name="Currency 3 4 6 3 4" xfId="4648"/>
    <cellStyle name="Currency 3 4 6 3 5" xfId="4649"/>
    <cellStyle name="Currency 3 4 6 3 6" xfId="4650"/>
    <cellStyle name="Currency 3 4 6 3 7" xfId="4651"/>
    <cellStyle name="Currency 3 4 6 3 8" xfId="4652"/>
    <cellStyle name="Currency 3 4 6 3 9" xfId="4653"/>
    <cellStyle name="Currency 3 4 6 4" xfId="4654"/>
    <cellStyle name="Currency 3 4 6 4 2" xfId="4655"/>
    <cellStyle name="Currency 3 4 6 4 2 2" xfId="4656"/>
    <cellStyle name="Currency 3 4 6 4 3" xfId="4657"/>
    <cellStyle name="Currency 3 4 6 5" xfId="4658"/>
    <cellStyle name="Currency 3 4 6 5 2" xfId="4659"/>
    <cellStyle name="Currency 3 4 6 5 2 2" xfId="4660"/>
    <cellStyle name="Currency 3 4 6 5 3" xfId="4661"/>
    <cellStyle name="Currency 3 4 6 6" xfId="4662"/>
    <cellStyle name="Currency 3 4 6 6 2" xfId="4663"/>
    <cellStyle name="Currency 3 4 6 6 2 2" xfId="4664"/>
    <cellStyle name="Currency 3 4 6 6 3" xfId="4665"/>
    <cellStyle name="Currency 3 4 6 7" xfId="4666"/>
    <cellStyle name="Currency 3 4 6 7 2" xfId="4667"/>
    <cellStyle name="Currency 3 4 6 7 2 2" xfId="4668"/>
    <cellStyle name="Currency 3 4 6 7 3" xfId="4669"/>
    <cellStyle name="Currency 3 4 6 8" xfId="4670"/>
    <cellStyle name="Currency 3 4 6 8 2" xfId="4671"/>
    <cellStyle name="Currency 3 4 6 8 2 2" xfId="4672"/>
    <cellStyle name="Currency 3 4 6 8 3" xfId="4673"/>
    <cellStyle name="Currency 3 4 6 9" xfId="4674"/>
    <cellStyle name="Currency 3 4 6 9 2" xfId="4675"/>
    <cellStyle name="Currency 3 4 6 9 2 2" xfId="4676"/>
    <cellStyle name="Currency 3 4 6 9 3" xfId="4677"/>
    <cellStyle name="Currency 3 4 7" xfId="4678"/>
    <cellStyle name="Currency 3 4 7 10" xfId="4679"/>
    <cellStyle name="Currency 3 4 7 2" xfId="4680"/>
    <cellStyle name="Currency 3 4 7 2 2" xfId="4681"/>
    <cellStyle name="Currency 3 4 7 3" xfId="4682"/>
    <cellStyle name="Currency 3 4 7 4" xfId="4683"/>
    <cellStyle name="Currency 3 4 7 5" xfId="4684"/>
    <cellStyle name="Currency 3 4 7 6" xfId="4685"/>
    <cellStyle name="Currency 3 4 7 7" xfId="4686"/>
    <cellStyle name="Currency 3 4 7 8" xfId="4687"/>
    <cellStyle name="Currency 3 4 7 9" xfId="4688"/>
    <cellStyle name="Currency 3 4 8" xfId="4689"/>
    <cellStyle name="Currency 3 4 8 10" xfId="4690"/>
    <cellStyle name="Currency 3 4 8 2" xfId="4691"/>
    <cellStyle name="Currency 3 4 8 2 2" xfId="4692"/>
    <cellStyle name="Currency 3 4 8 3" xfId="4693"/>
    <cellStyle name="Currency 3 4 8 4" xfId="4694"/>
    <cellStyle name="Currency 3 4 8 5" xfId="4695"/>
    <cellStyle name="Currency 3 4 8 6" xfId="4696"/>
    <cellStyle name="Currency 3 4 8 7" xfId="4697"/>
    <cellStyle name="Currency 3 4 8 8" xfId="4698"/>
    <cellStyle name="Currency 3 4 8 9" xfId="4699"/>
    <cellStyle name="Currency 3 4 9" xfId="4700"/>
    <cellStyle name="Currency 3 4 9 2" xfId="4701"/>
    <cellStyle name="Currency 3 4 9 2 2" xfId="4702"/>
    <cellStyle name="Currency 3 4 9 3" xfId="4703"/>
    <cellStyle name="Currency 3 5" xfId="4704"/>
    <cellStyle name="Currency 3 5 10" xfId="4705"/>
    <cellStyle name="Currency 3 5 10 2" xfId="4706"/>
    <cellStyle name="Currency 3 5 10 2 2" xfId="4707"/>
    <cellStyle name="Currency 3 5 10 3" xfId="4708"/>
    <cellStyle name="Currency 3 5 11" xfId="4709"/>
    <cellStyle name="Currency 3 5 11 2" xfId="4710"/>
    <cellStyle name="Currency 3 5 11 2 2" xfId="4711"/>
    <cellStyle name="Currency 3 5 11 3" xfId="4712"/>
    <cellStyle name="Currency 3 5 12" xfId="4713"/>
    <cellStyle name="Currency 3 5 12 2" xfId="4714"/>
    <cellStyle name="Currency 3 5 12 2 2" xfId="4715"/>
    <cellStyle name="Currency 3 5 12 3" xfId="4716"/>
    <cellStyle name="Currency 3 5 13" xfId="4717"/>
    <cellStyle name="Currency 3 5 13 2" xfId="4718"/>
    <cellStyle name="Currency 3 5 13 2 2" xfId="4719"/>
    <cellStyle name="Currency 3 5 13 3" xfId="4720"/>
    <cellStyle name="Currency 3 5 14" xfId="4721"/>
    <cellStyle name="Currency 3 5 14 2" xfId="4722"/>
    <cellStyle name="Currency 3 5 14 2 2" xfId="4723"/>
    <cellStyle name="Currency 3 5 14 3" xfId="4724"/>
    <cellStyle name="Currency 3 5 15" xfId="4725"/>
    <cellStyle name="Currency 3 5 15 2" xfId="4726"/>
    <cellStyle name="Currency 3 5 15 2 2" xfId="4727"/>
    <cellStyle name="Currency 3 5 15 3" xfId="4728"/>
    <cellStyle name="Currency 3 5 16" xfId="4729"/>
    <cellStyle name="Currency 3 5 16 2" xfId="4730"/>
    <cellStyle name="Currency 3 5 16 2 2" xfId="4731"/>
    <cellStyle name="Currency 3 5 16 3" xfId="4732"/>
    <cellStyle name="Currency 3 5 17" xfId="4733"/>
    <cellStyle name="Currency 3 5 17 2" xfId="4734"/>
    <cellStyle name="Currency 3 5 17 2 2" xfId="4735"/>
    <cellStyle name="Currency 3 5 17 3" xfId="4736"/>
    <cellStyle name="Currency 3 5 18" xfId="4737"/>
    <cellStyle name="Currency 3 5 18 2" xfId="4738"/>
    <cellStyle name="Currency 3 5 18 2 2" xfId="4739"/>
    <cellStyle name="Currency 3 5 18 3" xfId="4740"/>
    <cellStyle name="Currency 3 5 19" xfId="4741"/>
    <cellStyle name="Currency 3 5 19 2" xfId="4742"/>
    <cellStyle name="Currency 3 5 19 2 2" xfId="4743"/>
    <cellStyle name="Currency 3 5 19 3" xfId="4744"/>
    <cellStyle name="Currency 3 5 2" xfId="4745"/>
    <cellStyle name="Currency 3 5 2 10" xfId="4746"/>
    <cellStyle name="Currency 3 5 2 10 2" xfId="4747"/>
    <cellStyle name="Currency 3 5 2 10 2 2" xfId="4748"/>
    <cellStyle name="Currency 3 5 2 10 3" xfId="4749"/>
    <cellStyle name="Currency 3 5 2 11" xfId="4750"/>
    <cellStyle name="Currency 3 5 2 11 2" xfId="4751"/>
    <cellStyle name="Currency 3 5 2 11 2 2" xfId="4752"/>
    <cellStyle name="Currency 3 5 2 11 3" xfId="4753"/>
    <cellStyle name="Currency 3 5 2 12" xfId="4754"/>
    <cellStyle name="Currency 3 5 2 12 2" xfId="4755"/>
    <cellStyle name="Currency 3 5 2 12 2 2" xfId="4756"/>
    <cellStyle name="Currency 3 5 2 12 3" xfId="4757"/>
    <cellStyle name="Currency 3 5 2 13" xfId="4758"/>
    <cellStyle name="Currency 3 5 2 13 2" xfId="4759"/>
    <cellStyle name="Currency 3 5 2 13 2 2" xfId="4760"/>
    <cellStyle name="Currency 3 5 2 13 3" xfId="4761"/>
    <cellStyle name="Currency 3 5 2 14" xfId="4762"/>
    <cellStyle name="Currency 3 5 2 14 2" xfId="4763"/>
    <cellStyle name="Currency 3 5 2 14 2 2" xfId="4764"/>
    <cellStyle name="Currency 3 5 2 14 3" xfId="4765"/>
    <cellStyle name="Currency 3 5 2 15" xfId="4766"/>
    <cellStyle name="Currency 3 5 2 15 2" xfId="4767"/>
    <cellStyle name="Currency 3 5 2 15 2 2" xfId="4768"/>
    <cellStyle name="Currency 3 5 2 15 3" xfId="4769"/>
    <cellStyle name="Currency 3 5 2 16" xfId="4770"/>
    <cellStyle name="Currency 3 5 2 16 2" xfId="4771"/>
    <cellStyle name="Currency 3 5 2 17" xfId="4772"/>
    <cellStyle name="Currency 3 5 2 18" xfId="4773"/>
    <cellStyle name="Currency 3 5 2 19" xfId="4774"/>
    <cellStyle name="Currency 3 5 2 2" xfId="4775"/>
    <cellStyle name="Currency 3 5 2 2 10" xfId="4776"/>
    <cellStyle name="Currency 3 5 2 2 2" xfId="4777"/>
    <cellStyle name="Currency 3 5 2 2 2 2" xfId="4778"/>
    <cellStyle name="Currency 3 5 2 2 3" xfId="4779"/>
    <cellStyle name="Currency 3 5 2 2 4" xfId="4780"/>
    <cellStyle name="Currency 3 5 2 2 5" xfId="4781"/>
    <cellStyle name="Currency 3 5 2 2 6" xfId="4782"/>
    <cellStyle name="Currency 3 5 2 2 7" xfId="4783"/>
    <cellStyle name="Currency 3 5 2 2 8" xfId="4784"/>
    <cellStyle name="Currency 3 5 2 2 9" xfId="4785"/>
    <cellStyle name="Currency 3 5 2 20" xfId="4786"/>
    <cellStyle name="Currency 3 5 2 21" xfId="4787"/>
    <cellStyle name="Currency 3 5 2 22" xfId="4788"/>
    <cellStyle name="Currency 3 5 2 23" xfId="4789"/>
    <cellStyle name="Currency 3 5 2 24" xfId="4790"/>
    <cellStyle name="Currency 3 5 2 3" xfId="4791"/>
    <cellStyle name="Currency 3 5 2 3 10" xfId="4792"/>
    <cellStyle name="Currency 3 5 2 3 2" xfId="4793"/>
    <cellStyle name="Currency 3 5 2 3 2 2" xfId="4794"/>
    <cellStyle name="Currency 3 5 2 3 3" xfId="4795"/>
    <cellStyle name="Currency 3 5 2 3 4" xfId="4796"/>
    <cellStyle name="Currency 3 5 2 3 5" xfId="4797"/>
    <cellStyle name="Currency 3 5 2 3 6" xfId="4798"/>
    <cellStyle name="Currency 3 5 2 3 7" xfId="4799"/>
    <cellStyle name="Currency 3 5 2 3 8" xfId="4800"/>
    <cellStyle name="Currency 3 5 2 3 9" xfId="4801"/>
    <cellStyle name="Currency 3 5 2 4" xfId="4802"/>
    <cellStyle name="Currency 3 5 2 4 2" xfId="4803"/>
    <cellStyle name="Currency 3 5 2 4 2 2" xfId="4804"/>
    <cellStyle name="Currency 3 5 2 4 3" xfId="4805"/>
    <cellStyle name="Currency 3 5 2 5" xfId="4806"/>
    <cellStyle name="Currency 3 5 2 5 2" xfId="4807"/>
    <cellStyle name="Currency 3 5 2 5 2 2" xfId="4808"/>
    <cellStyle name="Currency 3 5 2 5 3" xfId="4809"/>
    <cellStyle name="Currency 3 5 2 6" xfId="4810"/>
    <cellStyle name="Currency 3 5 2 6 2" xfId="4811"/>
    <cellStyle name="Currency 3 5 2 6 2 2" xfId="4812"/>
    <cellStyle name="Currency 3 5 2 6 3" xfId="4813"/>
    <cellStyle name="Currency 3 5 2 7" xfId="4814"/>
    <cellStyle name="Currency 3 5 2 7 2" xfId="4815"/>
    <cellStyle name="Currency 3 5 2 7 2 2" xfId="4816"/>
    <cellStyle name="Currency 3 5 2 7 3" xfId="4817"/>
    <cellStyle name="Currency 3 5 2 8" xfId="4818"/>
    <cellStyle name="Currency 3 5 2 8 2" xfId="4819"/>
    <cellStyle name="Currency 3 5 2 8 2 2" xfId="4820"/>
    <cellStyle name="Currency 3 5 2 8 3" xfId="4821"/>
    <cellStyle name="Currency 3 5 2 9" xfId="4822"/>
    <cellStyle name="Currency 3 5 2 9 2" xfId="4823"/>
    <cellStyle name="Currency 3 5 2 9 2 2" xfId="4824"/>
    <cellStyle name="Currency 3 5 2 9 3" xfId="4825"/>
    <cellStyle name="Currency 3 5 20" xfId="4826"/>
    <cellStyle name="Currency 3 5 20 2" xfId="4827"/>
    <cellStyle name="Currency 3 5 21" xfId="4828"/>
    <cellStyle name="Currency 3 5 22" xfId="4829"/>
    <cellStyle name="Currency 3 5 23" xfId="4830"/>
    <cellStyle name="Currency 3 5 24" xfId="4831"/>
    <cellStyle name="Currency 3 5 25" xfId="4832"/>
    <cellStyle name="Currency 3 5 26" xfId="4833"/>
    <cellStyle name="Currency 3 5 27" xfId="4834"/>
    <cellStyle name="Currency 3 5 28" xfId="4835"/>
    <cellStyle name="Currency 3 5 3" xfId="4836"/>
    <cellStyle name="Currency 3 5 3 10" xfId="4837"/>
    <cellStyle name="Currency 3 5 3 10 2" xfId="4838"/>
    <cellStyle name="Currency 3 5 3 10 2 2" xfId="4839"/>
    <cellStyle name="Currency 3 5 3 10 3" xfId="4840"/>
    <cellStyle name="Currency 3 5 3 11" xfId="4841"/>
    <cellStyle name="Currency 3 5 3 11 2" xfId="4842"/>
    <cellStyle name="Currency 3 5 3 11 2 2" xfId="4843"/>
    <cellStyle name="Currency 3 5 3 11 3" xfId="4844"/>
    <cellStyle name="Currency 3 5 3 12" xfId="4845"/>
    <cellStyle name="Currency 3 5 3 12 2" xfId="4846"/>
    <cellStyle name="Currency 3 5 3 12 2 2" xfId="4847"/>
    <cellStyle name="Currency 3 5 3 12 3" xfId="4848"/>
    <cellStyle name="Currency 3 5 3 13" xfId="4849"/>
    <cellStyle name="Currency 3 5 3 13 2" xfId="4850"/>
    <cellStyle name="Currency 3 5 3 13 2 2" xfId="4851"/>
    <cellStyle name="Currency 3 5 3 13 3" xfId="4852"/>
    <cellStyle name="Currency 3 5 3 14" xfId="4853"/>
    <cellStyle name="Currency 3 5 3 14 2" xfId="4854"/>
    <cellStyle name="Currency 3 5 3 14 2 2" xfId="4855"/>
    <cellStyle name="Currency 3 5 3 14 3" xfId="4856"/>
    <cellStyle name="Currency 3 5 3 15" xfId="4857"/>
    <cellStyle name="Currency 3 5 3 15 2" xfId="4858"/>
    <cellStyle name="Currency 3 5 3 15 2 2" xfId="4859"/>
    <cellStyle name="Currency 3 5 3 15 3" xfId="4860"/>
    <cellStyle name="Currency 3 5 3 16" xfId="4861"/>
    <cellStyle name="Currency 3 5 3 16 2" xfId="4862"/>
    <cellStyle name="Currency 3 5 3 17" xfId="4863"/>
    <cellStyle name="Currency 3 5 3 18" xfId="4864"/>
    <cellStyle name="Currency 3 5 3 19" xfId="4865"/>
    <cellStyle name="Currency 3 5 3 2" xfId="4866"/>
    <cellStyle name="Currency 3 5 3 2 10" xfId="4867"/>
    <cellStyle name="Currency 3 5 3 2 2" xfId="4868"/>
    <cellStyle name="Currency 3 5 3 2 2 2" xfId="4869"/>
    <cellStyle name="Currency 3 5 3 2 3" xfId="4870"/>
    <cellStyle name="Currency 3 5 3 2 4" xfId="4871"/>
    <cellStyle name="Currency 3 5 3 2 5" xfId="4872"/>
    <cellStyle name="Currency 3 5 3 2 6" xfId="4873"/>
    <cellStyle name="Currency 3 5 3 2 7" xfId="4874"/>
    <cellStyle name="Currency 3 5 3 2 8" xfId="4875"/>
    <cellStyle name="Currency 3 5 3 2 9" xfId="4876"/>
    <cellStyle name="Currency 3 5 3 20" xfId="4877"/>
    <cellStyle name="Currency 3 5 3 21" xfId="4878"/>
    <cellStyle name="Currency 3 5 3 22" xfId="4879"/>
    <cellStyle name="Currency 3 5 3 23" xfId="4880"/>
    <cellStyle name="Currency 3 5 3 24" xfId="4881"/>
    <cellStyle name="Currency 3 5 3 3" xfId="4882"/>
    <cellStyle name="Currency 3 5 3 3 10" xfId="4883"/>
    <cellStyle name="Currency 3 5 3 3 2" xfId="4884"/>
    <cellStyle name="Currency 3 5 3 3 2 2" xfId="4885"/>
    <cellStyle name="Currency 3 5 3 3 3" xfId="4886"/>
    <cellStyle name="Currency 3 5 3 3 4" xfId="4887"/>
    <cellStyle name="Currency 3 5 3 3 5" xfId="4888"/>
    <cellStyle name="Currency 3 5 3 3 6" xfId="4889"/>
    <cellStyle name="Currency 3 5 3 3 7" xfId="4890"/>
    <cellStyle name="Currency 3 5 3 3 8" xfId="4891"/>
    <cellStyle name="Currency 3 5 3 3 9" xfId="4892"/>
    <cellStyle name="Currency 3 5 3 4" xfId="4893"/>
    <cellStyle name="Currency 3 5 3 4 2" xfId="4894"/>
    <cellStyle name="Currency 3 5 3 4 2 2" xfId="4895"/>
    <cellStyle name="Currency 3 5 3 4 3" xfId="4896"/>
    <cellStyle name="Currency 3 5 3 5" xfId="4897"/>
    <cellStyle name="Currency 3 5 3 5 2" xfId="4898"/>
    <cellStyle name="Currency 3 5 3 5 2 2" xfId="4899"/>
    <cellStyle name="Currency 3 5 3 5 3" xfId="4900"/>
    <cellStyle name="Currency 3 5 3 6" xfId="4901"/>
    <cellStyle name="Currency 3 5 3 6 2" xfId="4902"/>
    <cellStyle name="Currency 3 5 3 6 2 2" xfId="4903"/>
    <cellStyle name="Currency 3 5 3 6 3" xfId="4904"/>
    <cellStyle name="Currency 3 5 3 7" xfId="4905"/>
    <cellStyle name="Currency 3 5 3 7 2" xfId="4906"/>
    <cellStyle name="Currency 3 5 3 7 2 2" xfId="4907"/>
    <cellStyle name="Currency 3 5 3 7 3" xfId="4908"/>
    <cellStyle name="Currency 3 5 3 8" xfId="4909"/>
    <cellStyle name="Currency 3 5 3 8 2" xfId="4910"/>
    <cellStyle name="Currency 3 5 3 8 2 2" xfId="4911"/>
    <cellStyle name="Currency 3 5 3 8 3" xfId="4912"/>
    <cellStyle name="Currency 3 5 3 9" xfId="4913"/>
    <cellStyle name="Currency 3 5 3 9 2" xfId="4914"/>
    <cellStyle name="Currency 3 5 3 9 2 2" xfId="4915"/>
    <cellStyle name="Currency 3 5 3 9 3" xfId="4916"/>
    <cellStyle name="Currency 3 5 4" xfId="4917"/>
    <cellStyle name="Currency 3 5 4 10" xfId="4918"/>
    <cellStyle name="Currency 3 5 4 10 2" xfId="4919"/>
    <cellStyle name="Currency 3 5 4 10 2 2" xfId="4920"/>
    <cellStyle name="Currency 3 5 4 10 3" xfId="4921"/>
    <cellStyle name="Currency 3 5 4 11" xfId="4922"/>
    <cellStyle name="Currency 3 5 4 11 2" xfId="4923"/>
    <cellStyle name="Currency 3 5 4 11 2 2" xfId="4924"/>
    <cellStyle name="Currency 3 5 4 11 3" xfId="4925"/>
    <cellStyle name="Currency 3 5 4 12" xfId="4926"/>
    <cellStyle name="Currency 3 5 4 12 2" xfId="4927"/>
    <cellStyle name="Currency 3 5 4 12 2 2" xfId="4928"/>
    <cellStyle name="Currency 3 5 4 12 3" xfId="4929"/>
    <cellStyle name="Currency 3 5 4 13" xfId="4930"/>
    <cellStyle name="Currency 3 5 4 13 2" xfId="4931"/>
    <cellStyle name="Currency 3 5 4 13 2 2" xfId="4932"/>
    <cellStyle name="Currency 3 5 4 13 3" xfId="4933"/>
    <cellStyle name="Currency 3 5 4 14" xfId="4934"/>
    <cellStyle name="Currency 3 5 4 14 2" xfId="4935"/>
    <cellStyle name="Currency 3 5 4 14 2 2" xfId="4936"/>
    <cellStyle name="Currency 3 5 4 14 3" xfId="4937"/>
    <cellStyle name="Currency 3 5 4 15" xfId="4938"/>
    <cellStyle name="Currency 3 5 4 15 2" xfId="4939"/>
    <cellStyle name="Currency 3 5 4 15 2 2" xfId="4940"/>
    <cellStyle name="Currency 3 5 4 15 3" xfId="4941"/>
    <cellStyle name="Currency 3 5 4 16" xfId="4942"/>
    <cellStyle name="Currency 3 5 4 16 2" xfId="4943"/>
    <cellStyle name="Currency 3 5 4 17" xfId="4944"/>
    <cellStyle name="Currency 3 5 4 18" xfId="4945"/>
    <cellStyle name="Currency 3 5 4 19" xfId="4946"/>
    <cellStyle name="Currency 3 5 4 2" xfId="4947"/>
    <cellStyle name="Currency 3 5 4 2 10" xfId="4948"/>
    <cellStyle name="Currency 3 5 4 2 2" xfId="4949"/>
    <cellStyle name="Currency 3 5 4 2 2 2" xfId="4950"/>
    <cellStyle name="Currency 3 5 4 2 3" xfId="4951"/>
    <cellStyle name="Currency 3 5 4 2 4" xfId="4952"/>
    <cellStyle name="Currency 3 5 4 2 5" xfId="4953"/>
    <cellStyle name="Currency 3 5 4 2 6" xfId="4954"/>
    <cellStyle name="Currency 3 5 4 2 7" xfId="4955"/>
    <cellStyle name="Currency 3 5 4 2 8" xfId="4956"/>
    <cellStyle name="Currency 3 5 4 2 9" xfId="4957"/>
    <cellStyle name="Currency 3 5 4 20" xfId="4958"/>
    <cellStyle name="Currency 3 5 4 21" xfId="4959"/>
    <cellStyle name="Currency 3 5 4 22" xfId="4960"/>
    <cellStyle name="Currency 3 5 4 23" xfId="4961"/>
    <cellStyle name="Currency 3 5 4 24" xfId="4962"/>
    <cellStyle name="Currency 3 5 4 3" xfId="4963"/>
    <cellStyle name="Currency 3 5 4 3 10" xfId="4964"/>
    <cellStyle name="Currency 3 5 4 3 2" xfId="4965"/>
    <cellStyle name="Currency 3 5 4 3 2 2" xfId="4966"/>
    <cellStyle name="Currency 3 5 4 3 3" xfId="4967"/>
    <cellStyle name="Currency 3 5 4 3 4" xfId="4968"/>
    <cellStyle name="Currency 3 5 4 3 5" xfId="4969"/>
    <cellStyle name="Currency 3 5 4 3 6" xfId="4970"/>
    <cellStyle name="Currency 3 5 4 3 7" xfId="4971"/>
    <cellStyle name="Currency 3 5 4 3 8" xfId="4972"/>
    <cellStyle name="Currency 3 5 4 3 9" xfId="4973"/>
    <cellStyle name="Currency 3 5 4 4" xfId="4974"/>
    <cellStyle name="Currency 3 5 4 4 2" xfId="4975"/>
    <cellStyle name="Currency 3 5 4 4 2 2" xfId="4976"/>
    <cellStyle name="Currency 3 5 4 4 3" xfId="4977"/>
    <cellStyle name="Currency 3 5 4 5" xfId="4978"/>
    <cellStyle name="Currency 3 5 4 5 2" xfId="4979"/>
    <cellStyle name="Currency 3 5 4 5 2 2" xfId="4980"/>
    <cellStyle name="Currency 3 5 4 5 3" xfId="4981"/>
    <cellStyle name="Currency 3 5 4 6" xfId="4982"/>
    <cellStyle name="Currency 3 5 4 6 2" xfId="4983"/>
    <cellStyle name="Currency 3 5 4 6 2 2" xfId="4984"/>
    <cellStyle name="Currency 3 5 4 6 3" xfId="4985"/>
    <cellStyle name="Currency 3 5 4 7" xfId="4986"/>
    <cellStyle name="Currency 3 5 4 7 2" xfId="4987"/>
    <cellStyle name="Currency 3 5 4 7 2 2" xfId="4988"/>
    <cellStyle name="Currency 3 5 4 7 3" xfId="4989"/>
    <cellStyle name="Currency 3 5 4 8" xfId="4990"/>
    <cellStyle name="Currency 3 5 4 8 2" xfId="4991"/>
    <cellStyle name="Currency 3 5 4 8 2 2" xfId="4992"/>
    <cellStyle name="Currency 3 5 4 8 3" xfId="4993"/>
    <cellStyle name="Currency 3 5 4 9" xfId="4994"/>
    <cellStyle name="Currency 3 5 4 9 2" xfId="4995"/>
    <cellStyle name="Currency 3 5 4 9 2 2" xfId="4996"/>
    <cellStyle name="Currency 3 5 4 9 3" xfId="4997"/>
    <cellStyle name="Currency 3 5 5" xfId="4998"/>
    <cellStyle name="Currency 3 5 5 10" xfId="4999"/>
    <cellStyle name="Currency 3 5 5 10 2" xfId="5000"/>
    <cellStyle name="Currency 3 5 5 10 2 2" xfId="5001"/>
    <cellStyle name="Currency 3 5 5 10 3" xfId="5002"/>
    <cellStyle name="Currency 3 5 5 11" xfId="5003"/>
    <cellStyle name="Currency 3 5 5 11 2" xfId="5004"/>
    <cellStyle name="Currency 3 5 5 11 2 2" xfId="5005"/>
    <cellStyle name="Currency 3 5 5 11 3" xfId="5006"/>
    <cellStyle name="Currency 3 5 5 12" xfId="5007"/>
    <cellStyle name="Currency 3 5 5 12 2" xfId="5008"/>
    <cellStyle name="Currency 3 5 5 12 2 2" xfId="5009"/>
    <cellStyle name="Currency 3 5 5 12 3" xfId="5010"/>
    <cellStyle name="Currency 3 5 5 13" xfId="5011"/>
    <cellStyle name="Currency 3 5 5 13 2" xfId="5012"/>
    <cellStyle name="Currency 3 5 5 13 2 2" xfId="5013"/>
    <cellStyle name="Currency 3 5 5 13 3" xfId="5014"/>
    <cellStyle name="Currency 3 5 5 14" xfId="5015"/>
    <cellStyle name="Currency 3 5 5 14 2" xfId="5016"/>
    <cellStyle name="Currency 3 5 5 14 2 2" xfId="5017"/>
    <cellStyle name="Currency 3 5 5 14 3" xfId="5018"/>
    <cellStyle name="Currency 3 5 5 15" xfId="5019"/>
    <cellStyle name="Currency 3 5 5 15 2" xfId="5020"/>
    <cellStyle name="Currency 3 5 5 15 2 2" xfId="5021"/>
    <cellStyle name="Currency 3 5 5 15 3" xfId="5022"/>
    <cellStyle name="Currency 3 5 5 16" xfId="5023"/>
    <cellStyle name="Currency 3 5 5 16 2" xfId="5024"/>
    <cellStyle name="Currency 3 5 5 17" xfId="5025"/>
    <cellStyle name="Currency 3 5 5 18" xfId="5026"/>
    <cellStyle name="Currency 3 5 5 19" xfId="5027"/>
    <cellStyle name="Currency 3 5 5 2" xfId="5028"/>
    <cellStyle name="Currency 3 5 5 2 10" xfId="5029"/>
    <cellStyle name="Currency 3 5 5 2 2" xfId="5030"/>
    <cellStyle name="Currency 3 5 5 2 2 2" xfId="5031"/>
    <cellStyle name="Currency 3 5 5 2 3" xfId="5032"/>
    <cellStyle name="Currency 3 5 5 2 4" xfId="5033"/>
    <cellStyle name="Currency 3 5 5 2 5" xfId="5034"/>
    <cellStyle name="Currency 3 5 5 2 6" xfId="5035"/>
    <cellStyle name="Currency 3 5 5 2 7" xfId="5036"/>
    <cellStyle name="Currency 3 5 5 2 8" xfId="5037"/>
    <cellStyle name="Currency 3 5 5 2 9" xfId="5038"/>
    <cellStyle name="Currency 3 5 5 20" xfId="5039"/>
    <cellStyle name="Currency 3 5 5 21" xfId="5040"/>
    <cellStyle name="Currency 3 5 5 22" xfId="5041"/>
    <cellStyle name="Currency 3 5 5 23" xfId="5042"/>
    <cellStyle name="Currency 3 5 5 24" xfId="5043"/>
    <cellStyle name="Currency 3 5 5 3" xfId="5044"/>
    <cellStyle name="Currency 3 5 5 3 10" xfId="5045"/>
    <cellStyle name="Currency 3 5 5 3 2" xfId="5046"/>
    <cellStyle name="Currency 3 5 5 3 2 2" xfId="5047"/>
    <cellStyle name="Currency 3 5 5 3 3" xfId="5048"/>
    <cellStyle name="Currency 3 5 5 3 4" xfId="5049"/>
    <cellStyle name="Currency 3 5 5 3 5" xfId="5050"/>
    <cellStyle name="Currency 3 5 5 3 6" xfId="5051"/>
    <cellStyle name="Currency 3 5 5 3 7" xfId="5052"/>
    <cellStyle name="Currency 3 5 5 3 8" xfId="5053"/>
    <cellStyle name="Currency 3 5 5 3 9" xfId="5054"/>
    <cellStyle name="Currency 3 5 5 4" xfId="5055"/>
    <cellStyle name="Currency 3 5 5 4 2" xfId="5056"/>
    <cellStyle name="Currency 3 5 5 4 2 2" xfId="5057"/>
    <cellStyle name="Currency 3 5 5 4 3" xfId="5058"/>
    <cellStyle name="Currency 3 5 5 5" xfId="5059"/>
    <cellStyle name="Currency 3 5 5 5 2" xfId="5060"/>
    <cellStyle name="Currency 3 5 5 5 2 2" xfId="5061"/>
    <cellStyle name="Currency 3 5 5 5 3" xfId="5062"/>
    <cellStyle name="Currency 3 5 5 6" xfId="5063"/>
    <cellStyle name="Currency 3 5 5 6 2" xfId="5064"/>
    <cellStyle name="Currency 3 5 5 6 2 2" xfId="5065"/>
    <cellStyle name="Currency 3 5 5 6 3" xfId="5066"/>
    <cellStyle name="Currency 3 5 5 7" xfId="5067"/>
    <cellStyle name="Currency 3 5 5 7 2" xfId="5068"/>
    <cellStyle name="Currency 3 5 5 7 2 2" xfId="5069"/>
    <cellStyle name="Currency 3 5 5 7 3" xfId="5070"/>
    <cellStyle name="Currency 3 5 5 8" xfId="5071"/>
    <cellStyle name="Currency 3 5 5 8 2" xfId="5072"/>
    <cellStyle name="Currency 3 5 5 8 2 2" xfId="5073"/>
    <cellStyle name="Currency 3 5 5 8 3" xfId="5074"/>
    <cellStyle name="Currency 3 5 5 9" xfId="5075"/>
    <cellStyle name="Currency 3 5 5 9 2" xfId="5076"/>
    <cellStyle name="Currency 3 5 5 9 2 2" xfId="5077"/>
    <cellStyle name="Currency 3 5 5 9 3" xfId="5078"/>
    <cellStyle name="Currency 3 5 6" xfId="5079"/>
    <cellStyle name="Currency 3 5 6 10" xfId="5080"/>
    <cellStyle name="Currency 3 5 6 2" xfId="5081"/>
    <cellStyle name="Currency 3 5 6 2 2" xfId="5082"/>
    <cellStyle name="Currency 3 5 6 3" xfId="5083"/>
    <cellStyle name="Currency 3 5 6 4" xfId="5084"/>
    <cellStyle name="Currency 3 5 6 5" xfId="5085"/>
    <cellStyle name="Currency 3 5 6 6" xfId="5086"/>
    <cellStyle name="Currency 3 5 6 7" xfId="5087"/>
    <cellStyle name="Currency 3 5 6 8" xfId="5088"/>
    <cellStyle name="Currency 3 5 6 9" xfId="5089"/>
    <cellStyle name="Currency 3 5 7" xfId="5090"/>
    <cellStyle name="Currency 3 5 7 10" xfId="5091"/>
    <cellStyle name="Currency 3 5 7 2" xfId="5092"/>
    <cellStyle name="Currency 3 5 7 2 2" xfId="5093"/>
    <cellStyle name="Currency 3 5 7 3" xfId="5094"/>
    <cellStyle name="Currency 3 5 7 4" xfId="5095"/>
    <cellStyle name="Currency 3 5 7 5" xfId="5096"/>
    <cellStyle name="Currency 3 5 7 6" xfId="5097"/>
    <cellStyle name="Currency 3 5 7 7" xfId="5098"/>
    <cellStyle name="Currency 3 5 7 8" xfId="5099"/>
    <cellStyle name="Currency 3 5 7 9" xfId="5100"/>
    <cellStyle name="Currency 3 5 8" xfId="5101"/>
    <cellStyle name="Currency 3 5 8 2" xfId="5102"/>
    <cellStyle name="Currency 3 5 8 2 2" xfId="5103"/>
    <cellStyle name="Currency 3 5 8 3" xfId="5104"/>
    <cellStyle name="Currency 3 5 9" xfId="5105"/>
    <cellStyle name="Currency 3 5 9 2" xfId="5106"/>
    <cellStyle name="Currency 3 5 9 2 2" xfId="5107"/>
    <cellStyle name="Currency 3 5 9 3" xfId="5108"/>
    <cellStyle name="Currency 3 6" xfId="5109"/>
    <cellStyle name="Currency 3 6 10" xfId="5110"/>
    <cellStyle name="Currency 3 6 10 2" xfId="5111"/>
    <cellStyle name="Currency 3 6 10 2 2" xfId="5112"/>
    <cellStyle name="Currency 3 6 10 3" xfId="5113"/>
    <cellStyle name="Currency 3 6 11" xfId="5114"/>
    <cellStyle name="Currency 3 6 11 2" xfId="5115"/>
    <cellStyle name="Currency 3 6 11 2 2" xfId="5116"/>
    <cellStyle name="Currency 3 6 11 3" xfId="5117"/>
    <cellStyle name="Currency 3 6 12" xfId="5118"/>
    <cellStyle name="Currency 3 6 12 2" xfId="5119"/>
    <cellStyle name="Currency 3 6 12 2 2" xfId="5120"/>
    <cellStyle name="Currency 3 6 12 3" xfId="5121"/>
    <cellStyle name="Currency 3 6 13" xfId="5122"/>
    <cellStyle name="Currency 3 6 13 2" xfId="5123"/>
    <cellStyle name="Currency 3 6 13 2 2" xfId="5124"/>
    <cellStyle name="Currency 3 6 13 3" xfId="5125"/>
    <cellStyle name="Currency 3 6 14" xfId="5126"/>
    <cellStyle name="Currency 3 6 14 2" xfId="5127"/>
    <cellStyle name="Currency 3 6 14 2 2" xfId="5128"/>
    <cellStyle name="Currency 3 6 14 3" xfId="5129"/>
    <cellStyle name="Currency 3 6 15" xfId="5130"/>
    <cellStyle name="Currency 3 6 15 2" xfId="5131"/>
    <cellStyle name="Currency 3 6 15 2 2" xfId="5132"/>
    <cellStyle name="Currency 3 6 15 3" xfId="5133"/>
    <cellStyle name="Currency 3 6 16" xfId="5134"/>
    <cellStyle name="Currency 3 6 16 2" xfId="5135"/>
    <cellStyle name="Currency 3 6 17" xfId="5136"/>
    <cellStyle name="Currency 3 6 18" xfId="5137"/>
    <cellStyle name="Currency 3 6 19" xfId="5138"/>
    <cellStyle name="Currency 3 6 2" xfId="5139"/>
    <cellStyle name="Currency 3 6 2 10" xfId="5140"/>
    <cellStyle name="Currency 3 6 2 2" xfId="5141"/>
    <cellStyle name="Currency 3 6 2 2 2" xfId="5142"/>
    <cellStyle name="Currency 3 6 2 3" xfId="5143"/>
    <cellStyle name="Currency 3 6 2 4" xfId="5144"/>
    <cellStyle name="Currency 3 6 2 5" xfId="5145"/>
    <cellStyle name="Currency 3 6 2 6" xfId="5146"/>
    <cellStyle name="Currency 3 6 2 7" xfId="5147"/>
    <cellStyle name="Currency 3 6 2 8" xfId="5148"/>
    <cellStyle name="Currency 3 6 2 9" xfId="5149"/>
    <cellStyle name="Currency 3 6 20" xfId="5150"/>
    <cellStyle name="Currency 3 6 21" xfId="5151"/>
    <cellStyle name="Currency 3 6 22" xfId="5152"/>
    <cellStyle name="Currency 3 6 23" xfId="5153"/>
    <cellStyle name="Currency 3 6 24" xfId="5154"/>
    <cellStyle name="Currency 3 6 3" xfId="5155"/>
    <cellStyle name="Currency 3 6 3 10" xfId="5156"/>
    <cellStyle name="Currency 3 6 3 2" xfId="5157"/>
    <cellStyle name="Currency 3 6 3 2 2" xfId="5158"/>
    <cellStyle name="Currency 3 6 3 3" xfId="5159"/>
    <cellStyle name="Currency 3 6 3 4" xfId="5160"/>
    <cellStyle name="Currency 3 6 3 5" xfId="5161"/>
    <cellStyle name="Currency 3 6 3 6" xfId="5162"/>
    <cellStyle name="Currency 3 6 3 7" xfId="5163"/>
    <cellStyle name="Currency 3 6 3 8" xfId="5164"/>
    <cellStyle name="Currency 3 6 3 9" xfId="5165"/>
    <cellStyle name="Currency 3 6 4" xfId="5166"/>
    <cellStyle name="Currency 3 6 4 2" xfId="5167"/>
    <cellStyle name="Currency 3 6 4 2 2" xfId="5168"/>
    <cellStyle name="Currency 3 6 4 3" xfId="5169"/>
    <cellStyle name="Currency 3 6 5" xfId="5170"/>
    <cellStyle name="Currency 3 6 5 2" xfId="5171"/>
    <cellStyle name="Currency 3 6 5 2 2" xfId="5172"/>
    <cellStyle name="Currency 3 6 5 3" xfId="5173"/>
    <cellStyle name="Currency 3 6 6" xfId="5174"/>
    <cellStyle name="Currency 3 6 6 2" xfId="5175"/>
    <cellStyle name="Currency 3 6 6 2 2" xfId="5176"/>
    <cellStyle name="Currency 3 6 6 3" xfId="5177"/>
    <cellStyle name="Currency 3 6 7" xfId="5178"/>
    <cellStyle name="Currency 3 6 7 2" xfId="5179"/>
    <cellStyle name="Currency 3 6 7 2 2" xfId="5180"/>
    <cellStyle name="Currency 3 6 7 3" xfId="5181"/>
    <cellStyle name="Currency 3 6 8" xfId="5182"/>
    <cellStyle name="Currency 3 6 8 2" xfId="5183"/>
    <cellStyle name="Currency 3 6 8 2 2" xfId="5184"/>
    <cellStyle name="Currency 3 6 8 3" xfId="5185"/>
    <cellStyle name="Currency 3 6 9" xfId="5186"/>
    <cellStyle name="Currency 3 6 9 2" xfId="5187"/>
    <cellStyle name="Currency 3 6 9 2 2" xfId="5188"/>
    <cellStyle name="Currency 3 6 9 3" xfId="5189"/>
    <cellStyle name="Currency 3 7" xfId="5190"/>
    <cellStyle name="Currency 3 7 10" xfId="5191"/>
    <cellStyle name="Currency 3 7 10 2" xfId="5192"/>
    <cellStyle name="Currency 3 7 10 2 2" xfId="5193"/>
    <cellStyle name="Currency 3 7 10 3" xfId="5194"/>
    <cellStyle name="Currency 3 7 11" xfId="5195"/>
    <cellStyle name="Currency 3 7 11 2" xfId="5196"/>
    <cellStyle name="Currency 3 7 11 2 2" xfId="5197"/>
    <cellStyle name="Currency 3 7 11 3" xfId="5198"/>
    <cellStyle name="Currency 3 7 12" xfId="5199"/>
    <cellStyle name="Currency 3 7 12 2" xfId="5200"/>
    <cellStyle name="Currency 3 7 12 2 2" xfId="5201"/>
    <cellStyle name="Currency 3 7 12 3" xfId="5202"/>
    <cellStyle name="Currency 3 7 13" xfId="5203"/>
    <cellStyle name="Currency 3 7 13 2" xfId="5204"/>
    <cellStyle name="Currency 3 7 13 2 2" xfId="5205"/>
    <cellStyle name="Currency 3 7 13 3" xfId="5206"/>
    <cellStyle name="Currency 3 7 14" xfId="5207"/>
    <cellStyle name="Currency 3 7 14 2" xfId="5208"/>
    <cellStyle name="Currency 3 7 14 2 2" xfId="5209"/>
    <cellStyle name="Currency 3 7 14 3" xfId="5210"/>
    <cellStyle name="Currency 3 7 15" xfId="5211"/>
    <cellStyle name="Currency 3 7 15 2" xfId="5212"/>
    <cellStyle name="Currency 3 7 15 2 2" xfId="5213"/>
    <cellStyle name="Currency 3 7 15 3" xfId="5214"/>
    <cellStyle name="Currency 3 7 16" xfId="5215"/>
    <cellStyle name="Currency 3 7 16 2" xfId="5216"/>
    <cellStyle name="Currency 3 7 17" xfId="5217"/>
    <cellStyle name="Currency 3 7 18" xfId="5218"/>
    <cellStyle name="Currency 3 7 19" xfId="5219"/>
    <cellStyle name="Currency 3 7 2" xfId="5220"/>
    <cellStyle name="Currency 3 7 2 10" xfId="5221"/>
    <cellStyle name="Currency 3 7 2 2" xfId="5222"/>
    <cellStyle name="Currency 3 7 2 2 2" xfId="5223"/>
    <cellStyle name="Currency 3 7 2 3" xfId="5224"/>
    <cellStyle name="Currency 3 7 2 4" xfId="5225"/>
    <cellStyle name="Currency 3 7 2 5" xfId="5226"/>
    <cellStyle name="Currency 3 7 2 6" xfId="5227"/>
    <cellStyle name="Currency 3 7 2 7" xfId="5228"/>
    <cellStyle name="Currency 3 7 2 8" xfId="5229"/>
    <cellStyle name="Currency 3 7 2 9" xfId="5230"/>
    <cellStyle name="Currency 3 7 20" xfId="5231"/>
    <cellStyle name="Currency 3 7 21" xfId="5232"/>
    <cellStyle name="Currency 3 7 22" xfId="5233"/>
    <cellStyle name="Currency 3 7 23" xfId="5234"/>
    <cellStyle name="Currency 3 7 24" xfId="5235"/>
    <cellStyle name="Currency 3 7 3" xfId="5236"/>
    <cellStyle name="Currency 3 7 3 10" xfId="5237"/>
    <cellStyle name="Currency 3 7 3 2" xfId="5238"/>
    <cellStyle name="Currency 3 7 3 2 2" xfId="5239"/>
    <cellStyle name="Currency 3 7 3 3" xfId="5240"/>
    <cellStyle name="Currency 3 7 3 4" xfId="5241"/>
    <cellStyle name="Currency 3 7 3 5" xfId="5242"/>
    <cellStyle name="Currency 3 7 3 6" xfId="5243"/>
    <cellStyle name="Currency 3 7 3 7" xfId="5244"/>
    <cellStyle name="Currency 3 7 3 8" xfId="5245"/>
    <cellStyle name="Currency 3 7 3 9" xfId="5246"/>
    <cellStyle name="Currency 3 7 4" xfId="5247"/>
    <cellStyle name="Currency 3 7 4 2" xfId="5248"/>
    <cellStyle name="Currency 3 7 4 2 2" xfId="5249"/>
    <cellStyle name="Currency 3 7 4 3" xfId="5250"/>
    <cellStyle name="Currency 3 7 5" xfId="5251"/>
    <cellStyle name="Currency 3 7 5 2" xfId="5252"/>
    <cellStyle name="Currency 3 7 5 2 2" xfId="5253"/>
    <cellStyle name="Currency 3 7 5 3" xfId="5254"/>
    <cellStyle name="Currency 3 7 6" xfId="5255"/>
    <cellStyle name="Currency 3 7 6 2" xfId="5256"/>
    <cellStyle name="Currency 3 7 6 2 2" xfId="5257"/>
    <cellStyle name="Currency 3 7 6 3" xfId="5258"/>
    <cellStyle name="Currency 3 7 7" xfId="5259"/>
    <cellStyle name="Currency 3 7 7 2" xfId="5260"/>
    <cellStyle name="Currency 3 7 7 2 2" xfId="5261"/>
    <cellStyle name="Currency 3 7 7 3" xfId="5262"/>
    <cellStyle name="Currency 3 7 8" xfId="5263"/>
    <cellStyle name="Currency 3 7 8 2" xfId="5264"/>
    <cellStyle name="Currency 3 7 8 2 2" xfId="5265"/>
    <cellStyle name="Currency 3 7 8 3" xfId="5266"/>
    <cellStyle name="Currency 3 7 9" xfId="5267"/>
    <cellStyle name="Currency 3 7 9 2" xfId="5268"/>
    <cellStyle name="Currency 3 7 9 2 2" xfId="5269"/>
    <cellStyle name="Currency 3 7 9 3" xfId="5270"/>
    <cellStyle name="Currency 3 8" xfId="5271"/>
    <cellStyle name="Currency 3 8 10" xfId="5272"/>
    <cellStyle name="Currency 3 8 10 2" xfId="5273"/>
    <cellStyle name="Currency 3 8 10 2 2" xfId="5274"/>
    <cellStyle name="Currency 3 8 10 3" xfId="5275"/>
    <cellStyle name="Currency 3 8 11" xfId="5276"/>
    <cellStyle name="Currency 3 8 11 2" xfId="5277"/>
    <cellStyle name="Currency 3 8 11 2 2" xfId="5278"/>
    <cellStyle name="Currency 3 8 11 3" xfId="5279"/>
    <cellStyle name="Currency 3 8 12" xfId="5280"/>
    <cellStyle name="Currency 3 8 12 2" xfId="5281"/>
    <cellStyle name="Currency 3 8 12 2 2" xfId="5282"/>
    <cellStyle name="Currency 3 8 12 3" xfId="5283"/>
    <cellStyle name="Currency 3 8 13" xfId="5284"/>
    <cellStyle name="Currency 3 8 13 2" xfId="5285"/>
    <cellStyle name="Currency 3 8 13 2 2" xfId="5286"/>
    <cellStyle name="Currency 3 8 13 3" xfId="5287"/>
    <cellStyle name="Currency 3 8 14" xfId="5288"/>
    <cellStyle name="Currency 3 8 14 2" xfId="5289"/>
    <cellStyle name="Currency 3 8 14 2 2" xfId="5290"/>
    <cellStyle name="Currency 3 8 14 3" xfId="5291"/>
    <cellStyle name="Currency 3 8 15" xfId="5292"/>
    <cellStyle name="Currency 3 8 15 2" xfId="5293"/>
    <cellStyle name="Currency 3 8 15 2 2" xfId="5294"/>
    <cellStyle name="Currency 3 8 15 3" xfId="5295"/>
    <cellStyle name="Currency 3 8 16" xfId="5296"/>
    <cellStyle name="Currency 3 8 16 2" xfId="5297"/>
    <cellStyle name="Currency 3 8 17" xfId="5298"/>
    <cellStyle name="Currency 3 8 18" xfId="5299"/>
    <cellStyle name="Currency 3 8 19" xfId="5300"/>
    <cellStyle name="Currency 3 8 2" xfId="5301"/>
    <cellStyle name="Currency 3 8 2 10" xfId="5302"/>
    <cellStyle name="Currency 3 8 2 2" xfId="5303"/>
    <cellStyle name="Currency 3 8 2 2 2" xfId="5304"/>
    <cellStyle name="Currency 3 8 2 3" xfId="5305"/>
    <cellStyle name="Currency 3 8 2 4" xfId="5306"/>
    <cellStyle name="Currency 3 8 2 5" xfId="5307"/>
    <cellStyle name="Currency 3 8 2 6" xfId="5308"/>
    <cellStyle name="Currency 3 8 2 7" xfId="5309"/>
    <cellStyle name="Currency 3 8 2 8" xfId="5310"/>
    <cellStyle name="Currency 3 8 2 9" xfId="5311"/>
    <cellStyle name="Currency 3 8 20" xfId="5312"/>
    <cellStyle name="Currency 3 8 21" xfId="5313"/>
    <cellStyle name="Currency 3 8 22" xfId="5314"/>
    <cellStyle name="Currency 3 8 23" xfId="5315"/>
    <cellStyle name="Currency 3 8 24" xfId="5316"/>
    <cellStyle name="Currency 3 8 3" xfId="5317"/>
    <cellStyle name="Currency 3 8 3 10" xfId="5318"/>
    <cellStyle name="Currency 3 8 3 2" xfId="5319"/>
    <cellStyle name="Currency 3 8 3 2 2" xfId="5320"/>
    <cellStyle name="Currency 3 8 3 3" xfId="5321"/>
    <cellStyle name="Currency 3 8 3 4" xfId="5322"/>
    <cellStyle name="Currency 3 8 3 5" xfId="5323"/>
    <cellStyle name="Currency 3 8 3 6" xfId="5324"/>
    <cellStyle name="Currency 3 8 3 7" xfId="5325"/>
    <cellStyle name="Currency 3 8 3 8" xfId="5326"/>
    <cellStyle name="Currency 3 8 3 9" xfId="5327"/>
    <cellStyle name="Currency 3 8 4" xfId="5328"/>
    <cellStyle name="Currency 3 8 4 2" xfId="5329"/>
    <cellStyle name="Currency 3 8 4 2 2" xfId="5330"/>
    <cellStyle name="Currency 3 8 4 3" xfId="5331"/>
    <cellStyle name="Currency 3 8 5" xfId="5332"/>
    <cellStyle name="Currency 3 8 5 2" xfId="5333"/>
    <cellStyle name="Currency 3 8 5 2 2" xfId="5334"/>
    <cellStyle name="Currency 3 8 5 3" xfId="5335"/>
    <cellStyle name="Currency 3 8 6" xfId="5336"/>
    <cellStyle name="Currency 3 8 6 2" xfId="5337"/>
    <cellStyle name="Currency 3 8 6 2 2" xfId="5338"/>
    <cellStyle name="Currency 3 8 6 3" xfId="5339"/>
    <cellStyle name="Currency 3 8 7" xfId="5340"/>
    <cellStyle name="Currency 3 8 7 2" xfId="5341"/>
    <cellStyle name="Currency 3 8 7 2 2" xfId="5342"/>
    <cellStyle name="Currency 3 8 7 3" xfId="5343"/>
    <cellStyle name="Currency 3 8 8" xfId="5344"/>
    <cellStyle name="Currency 3 8 8 2" xfId="5345"/>
    <cellStyle name="Currency 3 8 8 2 2" xfId="5346"/>
    <cellStyle name="Currency 3 8 8 3" xfId="5347"/>
    <cellStyle name="Currency 3 8 9" xfId="5348"/>
    <cellStyle name="Currency 3 8 9 2" xfId="5349"/>
    <cellStyle name="Currency 3 8 9 2 2" xfId="5350"/>
    <cellStyle name="Currency 3 8 9 3" xfId="5351"/>
    <cellStyle name="Currency 3 9" xfId="5352"/>
    <cellStyle name="Currency 3 9 10" xfId="5353"/>
    <cellStyle name="Currency 3 9 10 2" xfId="5354"/>
    <cellStyle name="Currency 3 9 10 2 2" xfId="5355"/>
    <cellStyle name="Currency 3 9 10 3" xfId="5356"/>
    <cellStyle name="Currency 3 9 11" xfId="5357"/>
    <cellStyle name="Currency 3 9 11 2" xfId="5358"/>
    <cellStyle name="Currency 3 9 11 2 2" xfId="5359"/>
    <cellStyle name="Currency 3 9 11 3" xfId="5360"/>
    <cellStyle name="Currency 3 9 12" xfId="5361"/>
    <cellStyle name="Currency 3 9 12 2" xfId="5362"/>
    <cellStyle name="Currency 3 9 12 2 2" xfId="5363"/>
    <cellStyle name="Currency 3 9 12 3" xfId="5364"/>
    <cellStyle name="Currency 3 9 13" xfId="5365"/>
    <cellStyle name="Currency 3 9 13 2" xfId="5366"/>
    <cellStyle name="Currency 3 9 13 2 2" xfId="5367"/>
    <cellStyle name="Currency 3 9 13 3" xfId="5368"/>
    <cellStyle name="Currency 3 9 14" xfId="5369"/>
    <cellStyle name="Currency 3 9 14 2" xfId="5370"/>
    <cellStyle name="Currency 3 9 14 2 2" xfId="5371"/>
    <cellStyle name="Currency 3 9 14 3" xfId="5372"/>
    <cellStyle name="Currency 3 9 15" xfId="5373"/>
    <cellStyle name="Currency 3 9 15 2" xfId="5374"/>
    <cellStyle name="Currency 3 9 15 2 2" xfId="5375"/>
    <cellStyle name="Currency 3 9 15 3" xfId="5376"/>
    <cellStyle name="Currency 3 9 16" xfId="5377"/>
    <cellStyle name="Currency 3 9 16 2" xfId="5378"/>
    <cellStyle name="Currency 3 9 17" xfId="5379"/>
    <cellStyle name="Currency 3 9 18" xfId="5380"/>
    <cellStyle name="Currency 3 9 19" xfId="5381"/>
    <cellStyle name="Currency 3 9 2" xfId="5382"/>
    <cellStyle name="Currency 3 9 2 10" xfId="5383"/>
    <cellStyle name="Currency 3 9 2 2" xfId="5384"/>
    <cellStyle name="Currency 3 9 2 2 2" xfId="5385"/>
    <cellStyle name="Currency 3 9 2 3" xfId="5386"/>
    <cellStyle name="Currency 3 9 2 4" xfId="5387"/>
    <cellStyle name="Currency 3 9 2 5" xfId="5388"/>
    <cellStyle name="Currency 3 9 2 6" xfId="5389"/>
    <cellStyle name="Currency 3 9 2 7" xfId="5390"/>
    <cellStyle name="Currency 3 9 2 8" xfId="5391"/>
    <cellStyle name="Currency 3 9 2 9" xfId="5392"/>
    <cellStyle name="Currency 3 9 20" xfId="5393"/>
    <cellStyle name="Currency 3 9 21" xfId="5394"/>
    <cellStyle name="Currency 3 9 22" xfId="5395"/>
    <cellStyle name="Currency 3 9 23" xfId="5396"/>
    <cellStyle name="Currency 3 9 24" xfId="5397"/>
    <cellStyle name="Currency 3 9 3" xfId="5398"/>
    <cellStyle name="Currency 3 9 3 10" xfId="5399"/>
    <cellStyle name="Currency 3 9 3 2" xfId="5400"/>
    <cellStyle name="Currency 3 9 3 2 2" xfId="5401"/>
    <cellStyle name="Currency 3 9 3 3" xfId="5402"/>
    <cellStyle name="Currency 3 9 3 4" xfId="5403"/>
    <cellStyle name="Currency 3 9 3 5" xfId="5404"/>
    <cellStyle name="Currency 3 9 3 6" xfId="5405"/>
    <cellStyle name="Currency 3 9 3 7" xfId="5406"/>
    <cellStyle name="Currency 3 9 3 8" xfId="5407"/>
    <cellStyle name="Currency 3 9 3 9" xfId="5408"/>
    <cellStyle name="Currency 3 9 4" xfId="5409"/>
    <cellStyle name="Currency 3 9 4 2" xfId="5410"/>
    <cellStyle name="Currency 3 9 4 2 2" xfId="5411"/>
    <cellStyle name="Currency 3 9 4 3" xfId="5412"/>
    <cellStyle name="Currency 3 9 5" xfId="5413"/>
    <cellStyle name="Currency 3 9 5 2" xfId="5414"/>
    <cellStyle name="Currency 3 9 5 2 2" xfId="5415"/>
    <cellStyle name="Currency 3 9 5 3" xfId="5416"/>
    <cellStyle name="Currency 3 9 6" xfId="5417"/>
    <cellStyle name="Currency 3 9 6 2" xfId="5418"/>
    <cellStyle name="Currency 3 9 6 2 2" xfId="5419"/>
    <cellStyle name="Currency 3 9 6 3" xfId="5420"/>
    <cellStyle name="Currency 3 9 7" xfId="5421"/>
    <cellStyle name="Currency 3 9 7 2" xfId="5422"/>
    <cellStyle name="Currency 3 9 7 2 2" xfId="5423"/>
    <cellStyle name="Currency 3 9 7 3" xfId="5424"/>
    <cellStyle name="Currency 3 9 8" xfId="5425"/>
    <cellStyle name="Currency 3 9 8 2" xfId="5426"/>
    <cellStyle name="Currency 3 9 8 2 2" xfId="5427"/>
    <cellStyle name="Currency 3 9 8 3" xfId="5428"/>
    <cellStyle name="Currency 3 9 9" xfId="5429"/>
    <cellStyle name="Currency 3 9 9 2" xfId="5430"/>
    <cellStyle name="Currency 3 9 9 2 2" xfId="5431"/>
    <cellStyle name="Currency 3 9 9 3" xfId="5432"/>
    <cellStyle name="Currency 4" xfId="5433"/>
    <cellStyle name="Currency 4 10" xfId="5434"/>
    <cellStyle name="Currency 4 10 10" xfId="5435"/>
    <cellStyle name="Currency 4 10 2" xfId="5436"/>
    <cellStyle name="Currency 4 10 2 2" xfId="5437"/>
    <cellStyle name="Currency 4 10 3" xfId="5438"/>
    <cellStyle name="Currency 4 10 4" xfId="5439"/>
    <cellStyle name="Currency 4 10 5" xfId="5440"/>
    <cellStyle name="Currency 4 10 6" xfId="5441"/>
    <cellStyle name="Currency 4 10 7" xfId="5442"/>
    <cellStyle name="Currency 4 10 8" xfId="5443"/>
    <cellStyle name="Currency 4 10 9" xfId="5444"/>
    <cellStyle name="Currency 4 11" xfId="5445"/>
    <cellStyle name="Currency 4 11 10" xfId="5446"/>
    <cellStyle name="Currency 4 11 2" xfId="5447"/>
    <cellStyle name="Currency 4 11 2 2" xfId="5448"/>
    <cellStyle name="Currency 4 11 3" xfId="5449"/>
    <cellStyle name="Currency 4 11 4" xfId="5450"/>
    <cellStyle name="Currency 4 11 5" xfId="5451"/>
    <cellStyle name="Currency 4 11 6" xfId="5452"/>
    <cellStyle name="Currency 4 11 7" xfId="5453"/>
    <cellStyle name="Currency 4 11 8" xfId="5454"/>
    <cellStyle name="Currency 4 11 9" xfId="5455"/>
    <cellStyle name="Currency 4 12" xfId="5456"/>
    <cellStyle name="Currency 4 12 2" xfId="5457"/>
    <cellStyle name="Currency 4 12 2 2" xfId="5458"/>
    <cellStyle name="Currency 4 12 3" xfId="5459"/>
    <cellStyle name="Currency 4 13" xfId="5460"/>
    <cellStyle name="Currency 4 13 2" xfId="5461"/>
    <cellStyle name="Currency 4 13 2 2" xfId="5462"/>
    <cellStyle name="Currency 4 13 3" xfId="5463"/>
    <cellStyle name="Currency 4 14" xfId="5464"/>
    <cellStyle name="Currency 4 14 2" xfId="5465"/>
    <cellStyle name="Currency 4 14 2 2" xfId="5466"/>
    <cellStyle name="Currency 4 14 3" xfId="5467"/>
    <cellStyle name="Currency 4 15" xfId="5468"/>
    <cellStyle name="Currency 4 15 2" xfId="5469"/>
    <cellStyle name="Currency 4 15 2 2" xfId="5470"/>
    <cellStyle name="Currency 4 15 3" xfId="5471"/>
    <cellStyle name="Currency 4 16" xfId="5472"/>
    <cellStyle name="Currency 4 16 2" xfId="5473"/>
    <cellStyle name="Currency 4 16 2 2" xfId="5474"/>
    <cellStyle name="Currency 4 16 3" xfId="5475"/>
    <cellStyle name="Currency 4 17" xfId="5476"/>
    <cellStyle name="Currency 4 17 2" xfId="5477"/>
    <cellStyle name="Currency 4 17 2 2" xfId="5478"/>
    <cellStyle name="Currency 4 17 3" xfId="5479"/>
    <cellStyle name="Currency 4 18" xfId="5480"/>
    <cellStyle name="Currency 4 18 2" xfId="5481"/>
    <cellStyle name="Currency 4 18 2 2" xfId="5482"/>
    <cellStyle name="Currency 4 18 3" xfId="5483"/>
    <cellStyle name="Currency 4 19" xfId="5484"/>
    <cellStyle name="Currency 4 19 2" xfId="5485"/>
    <cellStyle name="Currency 4 19 2 2" xfId="5486"/>
    <cellStyle name="Currency 4 19 3" xfId="5487"/>
    <cellStyle name="Currency 4 2" xfId="5488"/>
    <cellStyle name="Currency 4 2 10" xfId="5489"/>
    <cellStyle name="Currency 4 2 10 2" xfId="5490"/>
    <cellStyle name="Currency 4 2 10 2 2" xfId="5491"/>
    <cellStyle name="Currency 4 2 10 3" xfId="5492"/>
    <cellStyle name="Currency 4 2 11" xfId="5493"/>
    <cellStyle name="Currency 4 2 11 2" xfId="5494"/>
    <cellStyle name="Currency 4 2 11 2 2" xfId="5495"/>
    <cellStyle name="Currency 4 2 11 3" xfId="5496"/>
    <cellStyle name="Currency 4 2 12" xfId="5497"/>
    <cellStyle name="Currency 4 2 12 2" xfId="5498"/>
    <cellStyle name="Currency 4 2 12 2 2" xfId="5499"/>
    <cellStyle name="Currency 4 2 12 3" xfId="5500"/>
    <cellStyle name="Currency 4 2 13" xfId="5501"/>
    <cellStyle name="Currency 4 2 13 2" xfId="5502"/>
    <cellStyle name="Currency 4 2 13 2 2" xfId="5503"/>
    <cellStyle name="Currency 4 2 13 3" xfId="5504"/>
    <cellStyle name="Currency 4 2 14" xfId="5505"/>
    <cellStyle name="Currency 4 2 14 2" xfId="5506"/>
    <cellStyle name="Currency 4 2 14 2 2" xfId="5507"/>
    <cellStyle name="Currency 4 2 14 3" xfId="5508"/>
    <cellStyle name="Currency 4 2 15" xfId="5509"/>
    <cellStyle name="Currency 4 2 15 2" xfId="5510"/>
    <cellStyle name="Currency 4 2 15 2 2" xfId="5511"/>
    <cellStyle name="Currency 4 2 15 3" xfId="5512"/>
    <cellStyle name="Currency 4 2 16" xfId="5513"/>
    <cellStyle name="Currency 4 2 16 2" xfId="5514"/>
    <cellStyle name="Currency 4 2 16 2 2" xfId="5515"/>
    <cellStyle name="Currency 4 2 16 3" xfId="5516"/>
    <cellStyle name="Currency 4 2 17" xfId="5517"/>
    <cellStyle name="Currency 4 2 17 2" xfId="5518"/>
    <cellStyle name="Currency 4 2 17 2 2" xfId="5519"/>
    <cellStyle name="Currency 4 2 17 3" xfId="5520"/>
    <cellStyle name="Currency 4 2 18" xfId="5521"/>
    <cellStyle name="Currency 4 2 18 2" xfId="5522"/>
    <cellStyle name="Currency 4 2 18 2 2" xfId="5523"/>
    <cellStyle name="Currency 4 2 18 3" xfId="5524"/>
    <cellStyle name="Currency 4 2 19" xfId="5525"/>
    <cellStyle name="Currency 4 2 19 2" xfId="5526"/>
    <cellStyle name="Currency 4 2 19 2 2" xfId="5527"/>
    <cellStyle name="Currency 4 2 19 3" xfId="5528"/>
    <cellStyle name="Currency 4 2 2" xfId="5529"/>
    <cellStyle name="Currency 4 2 2 10" xfId="5530"/>
    <cellStyle name="Currency 4 2 2 10 2" xfId="5531"/>
    <cellStyle name="Currency 4 2 2 10 2 2" xfId="5532"/>
    <cellStyle name="Currency 4 2 2 10 3" xfId="5533"/>
    <cellStyle name="Currency 4 2 2 11" xfId="5534"/>
    <cellStyle name="Currency 4 2 2 11 2" xfId="5535"/>
    <cellStyle name="Currency 4 2 2 11 2 2" xfId="5536"/>
    <cellStyle name="Currency 4 2 2 11 3" xfId="5537"/>
    <cellStyle name="Currency 4 2 2 12" xfId="5538"/>
    <cellStyle name="Currency 4 2 2 12 2" xfId="5539"/>
    <cellStyle name="Currency 4 2 2 12 2 2" xfId="5540"/>
    <cellStyle name="Currency 4 2 2 12 3" xfId="5541"/>
    <cellStyle name="Currency 4 2 2 13" xfId="5542"/>
    <cellStyle name="Currency 4 2 2 13 2" xfId="5543"/>
    <cellStyle name="Currency 4 2 2 13 2 2" xfId="5544"/>
    <cellStyle name="Currency 4 2 2 13 3" xfId="5545"/>
    <cellStyle name="Currency 4 2 2 14" xfId="5546"/>
    <cellStyle name="Currency 4 2 2 14 2" xfId="5547"/>
    <cellStyle name="Currency 4 2 2 14 2 2" xfId="5548"/>
    <cellStyle name="Currency 4 2 2 14 3" xfId="5549"/>
    <cellStyle name="Currency 4 2 2 15" xfId="5550"/>
    <cellStyle name="Currency 4 2 2 15 2" xfId="5551"/>
    <cellStyle name="Currency 4 2 2 15 2 2" xfId="5552"/>
    <cellStyle name="Currency 4 2 2 15 3" xfId="5553"/>
    <cellStyle name="Currency 4 2 2 16" xfId="5554"/>
    <cellStyle name="Currency 4 2 2 16 2" xfId="5555"/>
    <cellStyle name="Currency 4 2 2 16 2 2" xfId="5556"/>
    <cellStyle name="Currency 4 2 2 16 3" xfId="5557"/>
    <cellStyle name="Currency 4 2 2 17" xfId="5558"/>
    <cellStyle name="Currency 4 2 2 17 2" xfId="5559"/>
    <cellStyle name="Currency 4 2 2 17 2 2" xfId="5560"/>
    <cellStyle name="Currency 4 2 2 17 3" xfId="5561"/>
    <cellStyle name="Currency 4 2 2 18" xfId="5562"/>
    <cellStyle name="Currency 4 2 2 18 2" xfId="5563"/>
    <cellStyle name="Currency 4 2 2 18 2 2" xfId="5564"/>
    <cellStyle name="Currency 4 2 2 18 3" xfId="5565"/>
    <cellStyle name="Currency 4 2 2 19" xfId="5566"/>
    <cellStyle name="Currency 4 2 2 19 2" xfId="5567"/>
    <cellStyle name="Currency 4 2 2 19 2 2" xfId="5568"/>
    <cellStyle name="Currency 4 2 2 19 3" xfId="5569"/>
    <cellStyle name="Currency 4 2 2 2" xfId="5570"/>
    <cellStyle name="Currency 4 2 2 2 10" xfId="5571"/>
    <cellStyle name="Currency 4 2 2 2 10 2" xfId="5572"/>
    <cellStyle name="Currency 4 2 2 2 10 2 2" xfId="5573"/>
    <cellStyle name="Currency 4 2 2 2 10 3" xfId="5574"/>
    <cellStyle name="Currency 4 2 2 2 11" xfId="5575"/>
    <cellStyle name="Currency 4 2 2 2 11 2" xfId="5576"/>
    <cellStyle name="Currency 4 2 2 2 11 2 2" xfId="5577"/>
    <cellStyle name="Currency 4 2 2 2 11 3" xfId="5578"/>
    <cellStyle name="Currency 4 2 2 2 12" xfId="5579"/>
    <cellStyle name="Currency 4 2 2 2 12 2" xfId="5580"/>
    <cellStyle name="Currency 4 2 2 2 12 2 2" xfId="5581"/>
    <cellStyle name="Currency 4 2 2 2 12 3" xfId="5582"/>
    <cellStyle name="Currency 4 2 2 2 13" xfId="5583"/>
    <cellStyle name="Currency 4 2 2 2 13 2" xfId="5584"/>
    <cellStyle name="Currency 4 2 2 2 13 2 2" xfId="5585"/>
    <cellStyle name="Currency 4 2 2 2 13 3" xfId="5586"/>
    <cellStyle name="Currency 4 2 2 2 14" xfId="5587"/>
    <cellStyle name="Currency 4 2 2 2 14 2" xfId="5588"/>
    <cellStyle name="Currency 4 2 2 2 14 2 2" xfId="5589"/>
    <cellStyle name="Currency 4 2 2 2 14 3" xfId="5590"/>
    <cellStyle name="Currency 4 2 2 2 15" xfId="5591"/>
    <cellStyle name="Currency 4 2 2 2 15 2" xfId="5592"/>
    <cellStyle name="Currency 4 2 2 2 15 2 2" xfId="5593"/>
    <cellStyle name="Currency 4 2 2 2 15 3" xfId="5594"/>
    <cellStyle name="Currency 4 2 2 2 16" xfId="5595"/>
    <cellStyle name="Currency 4 2 2 2 16 2" xfId="5596"/>
    <cellStyle name="Currency 4 2 2 2 17" xfId="5597"/>
    <cellStyle name="Currency 4 2 2 2 18" xfId="5598"/>
    <cellStyle name="Currency 4 2 2 2 19" xfId="5599"/>
    <cellStyle name="Currency 4 2 2 2 2" xfId="5600"/>
    <cellStyle name="Currency 4 2 2 2 2 10" xfId="5601"/>
    <cellStyle name="Currency 4 2 2 2 2 2" xfId="5602"/>
    <cellStyle name="Currency 4 2 2 2 2 2 2" xfId="5603"/>
    <cellStyle name="Currency 4 2 2 2 2 3" xfId="5604"/>
    <cellStyle name="Currency 4 2 2 2 2 4" xfId="5605"/>
    <cellStyle name="Currency 4 2 2 2 2 5" xfId="5606"/>
    <cellStyle name="Currency 4 2 2 2 2 6" xfId="5607"/>
    <cellStyle name="Currency 4 2 2 2 2 7" xfId="5608"/>
    <cellStyle name="Currency 4 2 2 2 2 8" xfId="5609"/>
    <cellStyle name="Currency 4 2 2 2 2 9" xfId="5610"/>
    <cellStyle name="Currency 4 2 2 2 20" xfId="5611"/>
    <cellStyle name="Currency 4 2 2 2 21" xfId="5612"/>
    <cellStyle name="Currency 4 2 2 2 22" xfId="5613"/>
    <cellStyle name="Currency 4 2 2 2 23" xfId="5614"/>
    <cellStyle name="Currency 4 2 2 2 24" xfId="5615"/>
    <cellStyle name="Currency 4 2 2 2 3" xfId="5616"/>
    <cellStyle name="Currency 4 2 2 2 3 10" xfId="5617"/>
    <cellStyle name="Currency 4 2 2 2 3 2" xfId="5618"/>
    <cellStyle name="Currency 4 2 2 2 3 2 2" xfId="5619"/>
    <cellStyle name="Currency 4 2 2 2 3 3" xfId="5620"/>
    <cellStyle name="Currency 4 2 2 2 3 4" xfId="5621"/>
    <cellStyle name="Currency 4 2 2 2 3 5" xfId="5622"/>
    <cellStyle name="Currency 4 2 2 2 3 6" xfId="5623"/>
    <cellStyle name="Currency 4 2 2 2 3 7" xfId="5624"/>
    <cellStyle name="Currency 4 2 2 2 3 8" xfId="5625"/>
    <cellStyle name="Currency 4 2 2 2 3 9" xfId="5626"/>
    <cellStyle name="Currency 4 2 2 2 4" xfId="5627"/>
    <cellStyle name="Currency 4 2 2 2 4 2" xfId="5628"/>
    <cellStyle name="Currency 4 2 2 2 4 2 2" xfId="5629"/>
    <cellStyle name="Currency 4 2 2 2 4 3" xfId="5630"/>
    <cellStyle name="Currency 4 2 2 2 5" xfId="5631"/>
    <cellStyle name="Currency 4 2 2 2 5 2" xfId="5632"/>
    <cellStyle name="Currency 4 2 2 2 5 2 2" xfId="5633"/>
    <cellStyle name="Currency 4 2 2 2 5 3" xfId="5634"/>
    <cellStyle name="Currency 4 2 2 2 6" xfId="5635"/>
    <cellStyle name="Currency 4 2 2 2 6 2" xfId="5636"/>
    <cellStyle name="Currency 4 2 2 2 6 2 2" xfId="5637"/>
    <cellStyle name="Currency 4 2 2 2 6 3" xfId="5638"/>
    <cellStyle name="Currency 4 2 2 2 7" xfId="5639"/>
    <cellStyle name="Currency 4 2 2 2 7 2" xfId="5640"/>
    <cellStyle name="Currency 4 2 2 2 7 2 2" xfId="5641"/>
    <cellStyle name="Currency 4 2 2 2 7 3" xfId="5642"/>
    <cellStyle name="Currency 4 2 2 2 8" xfId="5643"/>
    <cellStyle name="Currency 4 2 2 2 8 2" xfId="5644"/>
    <cellStyle name="Currency 4 2 2 2 8 2 2" xfId="5645"/>
    <cellStyle name="Currency 4 2 2 2 8 3" xfId="5646"/>
    <cellStyle name="Currency 4 2 2 2 9" xfId="5647"/>
    <cellStyle name="Currency 4 2 2 2 9 2" xfId="5648"/>
    <cellStyle name="Currency 4 2 2 2 9 2 2" xfId="5649"/>
    <cellStyle name="Currency 4 2 2 2 9 3" xfId="5650"/>
    <cellStyle name="Currency 4 2 2 20" xfId="5651"/>
    <cellStyle name="Currency 4 2 2 20 2" xfId="5652"/>
    <cellStyle name="Currency 4 2 2 21" xfId="5653"/>
    <cellStyle name="Currency 4 2 2 22" xfId="5654"/>
    <cellStyle name="Currency 4 2 2 23" xfId="5655"/>
    <cellStyle name="Currency 4 2 2 24" xfId="5656"/>
    <cellStyle name="Currency 4 2 2 25" xfId="5657"/>
    <cellStyle name="Currency 4 2 2 26" xfId="5658"/>
    <cellStyle name="Currency 4 2 2 27" xfId="5659"/>
    <cellStyle name="Currency 4 2 2 28" xfId="5660"/>
    <cellStyle name="Currency 4 2 2 3" xfId="5661"/>
    <cellStyle name="Currency 4 2 2 3 10" xfId="5662"/>
    <cellStyle name="Currency 4 2 2 3 10 2" xfId="5663"/>
    <cellStyle name="Currency 4 2 2 3 10 2 2" xfId="5664"/>
    <cellStyle name="Currency 4 2 2 3 10 3" xfId="5665"/>
    <cellStyle name="Currency 4 2 2 3 11" xfId="5666"/>
    <cellStyle name="Currency 4 2 2 3 11 2" xfId="5667"/>
    <cellStyle name="Currency 4 2 2 3 11 2 2" xfId="5668"/>
    <cellStyle name="Currency 4 2 2 3 11 3" xfId="5669"/>
    <cellStyle name="Currency 4 2 2 3 12" xfId="5670"/>
    <cellStyle name="Currency 4 2 2 3 12 2" xfId="5671"/>
    <cellStyle name="Currency 4 2 2 3 12 2 2" xfId="5672"/>
    <cellStyle name="Currency 4 2 2 3 12 3" xfId="5673"/>
    <cellStyle name="Currency 4 2 2 3 13" xfId="5674"/>
    <cellStyle name="Currency 4 2 2 3 13 2" xfId="5675"/>
    <cellStyle name="Currency 4 2 2 3 13 2 2" xfId="5676"/>
    <cellStyle name="Currency 4 2 2 3 13 3" xfId="5677"/>
    <cellStyle name="Currency 4 2 2 3 14" xfId="5678"/>
    <cellStyle name="Currency 4 2 2 3 14 2" xfId="5679"/>
    <cellStyle name="Currency 4 2 2 3 14 2 2" xfId="5680"/>
    <cellStyle name="Currency 4 2 2 3 14 3" xfId="5681"/>
    <cellStyle name="Currency 4 2 2 3 15" xfId="5682"/>
    <cellStyle name="Currency 4 2 2 3 15 2" xfId="5683"/>
    <cellStyle name="Currency 4 2 2 3 15 2 2" xfId="5684"/>
    <cellStyle name="Currency 4 2 2 3 15 3" xfId="5685"/>
    <cellStyle name="Currency 4 2 2 3 16" xfId="5686"/>
    <cellStyle name="Currency 4 2 2 3 16 2" xfId="5687"/>
    <cellStyle name="Currency 4 2 2 3 17" xfId="5688"/>
    <cellStyle name="Currency 4 2 2 3 18" xfId="5689"/>
    <cellStyle name="Currency 4 2 2 3 19" xfId="5690"/>
    <cellStyle name="Currency 4 2 2 3 2" xfId="5691"/>
    <cellStyle name="Currency 4 2 2 3 2 10" xfId="5692"/>
    <cellStyle name="Currency 4 2 2 3 2 2" xfId="5693"/>
    <cellStyle name="Currency 4 2 2 3 2 2 2" xfId="5694"/>
    <cellStyle name="Currency 4 2 2 3 2 3" xfId="5695"/>
    <cellStyle name="Currency 4 2 2 3 2 4" xfId="5696"/>
    <cellStyle name="Currency 4 2 2 3 2 5" xfId="5697"/>
    <cellStyle name="Currency 4 2 2 3 2 6" xfId="5698"/>
    <cellStyle name="Currency 4 2 2 3 2 7" xfId="5699"/>
    <cellStyle name="Currency 4 2 2 3 2 8" xfId="5700"/>
    <cellStyle name="Currency 4 2 2 3 2 9" xfId="5701"/>
    <cellStyle name="Currency 4 2 2 3 20" xfId="5702"/>
    <cellStyle name="Currency 4 2 2 3 21" xfId="5703"/>
    <cellStyle name="Currency 4 2 2 3 22" xfId="5704"/>
    <cellStyle name="Currency 4 2 2 3 23" xfId="5705"/>
    <cellStyle name="Currency 4 2 2 3 24" xfId="5706"/>
    <cellStyle name="Currency 4 2 2 3 3" xfId="5707"/>
    <cellStyle name="Currency 4 2 2 3 3 10" xfId="5708"/>
    <cellStyle name="Currency 4 2 2 3 3 2" xfId="5709"/>
    <cellStyle name="Currency 4 2 2 3 3 2 2" xfId="5710"/>
    <cellStyle name="Currency 4 2 2 3 3 3" xfId="5711"/>
    <cellStyle name="Currency 4 2 2 3 3 4" xfId="5712"/>
    <cellStyle name="Currency 4 2 2 3 3 5" xfId="5713"/>
    <cellStyle name="Currency 4 2 2 3 3 6" xfId="5714"/>
    <cellStyle name="Currency 4 2 2 3 3 7" xfId="5715"/>
    <cellStyle name="Currency 4 2 2 3 3 8" xfId="5716"/>
    <cellStyle name="Currency 4 2 2 3 3 9" xfId="5717"/>
    <cellStyle name="Currency 4 2 2 3 4" xfId="5718"/>
    <cellStyle name="Currency 4 2 2 3 4 2" xfId="5719"/>
    <cellStyle name="Currency 4 2 2 3 4 2 2" xfId="5720"/>
    <cellStyle name="Currency 4 2 2 3 4 3" xfId="5721"/>
    <cellStyle name="Currency 4 2 2 3 5" xfId="5722"/>
    <cellStyle name="Currency 4 2 2 3 5 2" xfId="5723"/>
    <cellStyle name="Currency 4 2 2 3 5 2 2" xfId="5724"/>
    <cellStyle name="Currency 4 2 2 3 5 3" xfId="5725"/>
    <cellStyle name="Currency 4 2 2 3 6" xfId="5726"/>
    <cellStyle name="Currency 4 2 2 3 6 2" xfId="5727"/>
    <cellStyle name="Currency 4 2 2 3 6 2 2" xfId="5728"/>
    <cellStyle name="Currency 4 2 2 3 6 3" xfId="5729"/>
    <cellStyle name="Currency 4 2 2 3 7" xfId="5730"/>
    <cellStyle name="Currency 4 2 2 3 7 2" xfId="5731"/>
    <cellStyle name="Currency 4 2 2 3 7 2 2" xfId="5732"/>
    <cellStyle name="Currency 4 2 2 3 7 3" xfId="5733"/>
    <cellStyle name="Currency 4 2 2 3 8" xfId="5734"/>
    <cellStyle name="Currency 4 2 2 3 8 2" xfId="5735"/>
    <cellStyle name="Currency 4 2 2 3 8 2 2" xfId="5736"/>
    <cellStyle name="Currency 4 2 2 3 8 3" xfId="5737"/>
    <cellStyle name="Currency 4 2 2 3 9" xfId="5738"/>
    <cellStyle name="Currency 4 2 2 3 9 2" xfId="5739"/>
    <cellStyle name="Currency 4 2 2 3 9 2 2" xfId="5740"/>
    <cellStyle name="Currency 4 2 2 3 9 3" xfId="5741"/>
    <cellStyle name="Currency 4 2 2 4" xfId="5742"/>
    <cellStyle name="Currency 4 2 2 4 10" xfId="5743"/>
    <cellStyle name="Currency 4 2 2 4 10 2" xfId="5744"/>
    <cellStyle name="Currency 4 2 2 4 10 2 2" xfId="5745"/>
    <cellStyle name="Currency 4 2 2 4 10 3" xfId="5746"/>
    <cellStyle name="Currency 4 2 2 4 11" xfId="5747"/>
    <cellStyle name="Currency 4 2 2 4 11 2" xfId="5748"/>
    <cellStyle name="Currency 4 2 2 4 11 2 2" xfId="5749"/>
    <cellStyle name="Currency 4 2 2 4 11 3" xfId="5750"/>
    <cellStyle name="Currency 4 2 2 4 12" xfId="5751"/>
    <cellStyle name="Currency 4 2 2 4 12 2" xfId="5752"/>
    <cellStyle name="Currency 4 2 2 4 12 2 2" xfId="5753"/>
    <cellStyle name="Currency 4 2 2 4 12 3" xfId="5754"/>
    <cellStyle name="Currency 4 2 2 4 13" xfId="5755"/>
    <cellStyle name="Currency 4 2 2 4 13 2" xfId="5756"/>
    <cellStyle name="Currency 4 2 2 4 13 2 2" xfId="5757"/>
    <cellStyle name="Currency 4 2 2 4 13 3" xfId="5758"/>
    <cellStyle name="Currency 4 2 2 4 14" xfId="5759"/>
    <cellStyle name="Currency 4 2 2 4 14 2" xfId="5760"/>
    <cellStyle name="Currency 4 2 2 4 14 2 2" xfId="5761"/>
    <cellStyle name="Currency 4 2 2 4 14 3" xfId="5762"/>
    <cellStyle name="Currency 4 2 2 4 15" xfId="5763"/>
    <cellStyle name="Currency 4 2 2 4 15 2" xfId="5764"/>
    <cellStyle name="Currency 4 2 2 4 15 2 2" xfId="5765"/>
    <cellStyle name="Currency 4 2 2 4 15 3" xfId="5766"/>
    <cellStyle name="Currency 4 2 2 4 16" xfId="5767"/>
    <cellStyle name="Currency 4 2 2 4 16 2" xfId="5768"/>
    <cellStyle name="Currency 4 2 2 4 17" xfId="5769"/>
    <cellStyle name="Currency 4 2 2 4 18" xfId="5770"/>
    <cellStyle name="Currency 4 2 2 4 19" xfId="5771"/>
    <cellStyle name="Currency 4 2 2 4 2" xfId="5772"/>
    <cellStyle name="Currency 4 2 2 4 2 10" xfId="5773"/>
    <cellStyle name="Currency 4 2 2 4 2 2" xfId="5774"/>
    <cellStyle name="Currency 4 2 2 4 2 2 2" xfId="5775"/>
    <cellStyle name="Currency 4 2 2 4 2 3" xfId="5776"/>
    <cellStyle name="Currency 4 2 2 4 2 4" xfId="5777"/>
    <cellStyle name="Currency 4 2 2 4 2 5" xfId="5778"/>
    <cellStyle name="Currency 4 2 2 4 2 6" xfId="5779"/>
    <cellStyle name="Currency 4 2 2 4 2 7" xfId="5780"/>
    <cellStyle name="Currency 4 2 2 4 2 8" xfId="5781"/>
    <cellStyle name="Currency 4 2 2 4 2 9" xfId="5782"/>
    <cellStyle name="Currency 4 2 2 4 20" xfId="5783"/>
    <cellStyle name="Currency 4 2 2 4 21" xfId="5784"/>
    <cellStyle name="Currency 4 2 2 4 22" xfId="5785"/>
    <cellStyle name="Currency 4 2 2 4 23" xfId="5786"/>
    <cellStyle name="Currency 4 2 2 4 24" xfId="5787"/>
    <cellStyle name="Currency 4 2 2 4 3" xfId="5788"/>
    <cellStyle name="Currency 4 2 2 4 3 10" xfId="5789"/>
    <cellStyle name="Currency 4 2 2 4 3 2" xfId="5790"/>
    <cellStyle name="Currency 4 2 2 4 3 2 2" xfId="5791"/>
    <cellStyle name="Currency 4 2 2 4 3 3" xfId="5792"/>
    <cellStyle name="Currency 4 2 2 4 3 4" xfId="5793"/>
    <cellStyle name="Currency 4 2 2 4 3 5" xfId="5794"/>
    <cellStyle name="Currency 4 2 2 4 3 6" xfId="5795"/>
    <cellStyle name="Currency 4 2 2 4 3 7" xfId="5796"/>
    <cellStyle name="Currency 4 2 2 4 3 8" xfId="5797"/>
    <cellStyle name="Currency 4 2 2 4 3 9" xfId="5798"/>
    <cellStyle name="Currency 4 2 2 4 4" xfId="5799"/>
    <cellStyle name="Currency 4 2 2 4 4 2" xfId="5800"/>
    <cellStyle name="Currency 4 2 2 4 4 2 2" xfId="5801"/>
    <cellStyle name="Currency 4 2 2 4 4 3" xfId="5802"/>
    <cellStyle name="Currency 4 2 2 4 5" xfId="5803"/>
    <cellStyle name="Currency 4 2 2 4 5 2" xfId="5804"/>
    <cellStyle name="Currency 4 2 2 4 5 2 2" xfId="5805"/>
    <cellStyle name="Currency 4 2 2 4 5 3" xfId="5806"/>
    <cellStyle name="Currency 4 2 2 4 6" xfId="5807"/>
    <cellStyle name="Currency 4 2 2 4 6 2" xfId="5808"/>
    <cellStyle name="Currency 4 2 2 4 6 2 2" xfId="5809"/>
    <cellStyle name="Currency 4 2 2 4 6 3" xfId="5810"/>
    <cellStyle name="Currency 4 2 2 4 7" xfId="5811"/>
    <cellStyle name="Currency 4 2 2 4 7 2" xfId="5812"/>
    <cellStyle name="Currency 4 2 2 4 7 2 2" xfId="5813"/>
    <cellStyle name="Currency 4 2 2 4 7 3" xfId="5814"/>
    <cellStyle name="Currency 4 2 2 4 8" xfId="5815"/>
    <cellStyle name="Currency 4 2 2 4 8 2" xfId="5816"/>
    <cellStyle name="Currency 4 2 2 4 8 2 2" xfId="5817"/>
    <cellStyle name="Currency 4 2 2 4 8 3" xfId="5818"/>
    <cellStyle name="Currency 4 2 2 4 9" xfId="5819"/>
    <cellStyle name="Currency 4 2 2 4 9 2" xfId="5820"/>
    <cellStyle name="Currency 4 2 2 4 9 2 2" xfId="5821"/>
    <cellStyle name="Currency 4 2 2 4 9 3" xfId="5822"/>
    <cellStyle name="Currency 4 2 2 5" xfId="5823"/>
    <cellStyle name="Currency 4 2 2 5 10" xfId="5824"/>
    <cellStyle name="Currency 4 2 2 5 10 2" xfId="5825"/>
    <cellStyle name="Currency 4 2 2 5 10 2 2" xfId="5826"/>
    <cellStyle name="Currency 4 2 2 5 10 3" xfId="5827"/>
    <cellStyle name="Currency 4 2 2 5 11" xfId="5828"/>
    <cellStyle name="Currency 4 2 2 5 11 2" xfId="5829"/>
    <cellStyle name="Currency 4 2 2 5 11 2 2" xfId="5830"/>
    <cellStyle name="Currency 4 2 2 5 11 3" xfId="5831"/>
    <cellStyle name="Currency 4 2 2 5 12" xfId="5832"/>
    <cellStyle name="Currency 4 2 2 5 12 2" xfId="5833"/>
    <cellStyle name="Currency 4 2 2 5 12 2 2" xfId="5834"/>
    <cellStyle name="Currency 4 2 2 5 12 3" xfId="5835"/>
    <cellStyle name="Currency 4 2 2 5 13" xfId="5836"/>
    <cellStyle name="Currency 4 2 2 5 13 2" xfId="5837"/>
    <cellStyle name="Currency 4 2 2 5 13 2 2" xfId="5838"/>
    <cellStyle name="Currency 4 2 2 5 13 3" xfId="5839"/>
    <cellStyle name="Currency 4 2 2 5 14" xfId="5840"/>
    <cellStyle name="Currency 4 2 2 5 14 2" xfId="5841"/>
    <cellStyle name="Currency 4 2 2 5 14 2 2" xfId="5842"/>
    <cellStyle name="Currency 4 2 2 5 14 3" xfId="5843"/>
    <cellStyle name="Currency 4 2 2 5 15" xfId="5844"/>
    <cellStyle name="Currency 4 2 2 5 15 2" xfId="5845"/>
    <cellStyle name="Currency 4 2 2 5 15 2 2" xfId="5846"/>
    <cellStyle name="Currency 4 2 2 5 15 3" xfId="5847"/>
    <cellStyle name="Currency 4 2 2 5 16" xfId="5848"/>
    <cellStyle name="Currency 4 2 2 5 16 2" xfId="5849"/>
    <cellStyle name="Currency 4 2 2 5 17" xfId="5850"/>
    <cellStyle name="Currency 4 2 2 5 18" xfId="5851"/>
    <cellStyle name="Currency 4 2 2 5 19" xfId="5852"/>
    <cellStyle name="Currency 4 2 2 5 2" xfId="5853"/>
    <cellStyle name="Currency 4 2 2 5 2 10" xfId="5854"/>
    <cellStyle name="Currency 4 2 2 5 2 2" xfId="5855"/>
    <cellStyle name="Currency 4 2 2 5 2 2 2" xfId="5856"/>
    <cellStyle name="Currency 4 2 2 5 2 3" xfId="5857"/>
    <cellStyle name="Currency 4 2 2 5 2 4" xfId="5858"/>
    <cellStyle name="Currency 4 2 2 5 2 5" xfId="5859"/>
    <cellStyle name="Currency 4 2 2 5 2 6" xfId="5860"/>
    <cellStyle name="Currency 4 2 2 5 2 7" xfId="5861"/>
    <cellStyle name="Currency 4 2 2 5 2 8" xfId="5862"/>
    <cellStyle name="Currency 4 2 2 5 2 9" xfId="5863"/>
    <cellStyle name="Currency 4 2 2 5 20" xfId="5864"/>
    <cellStyle name="Currency 4 2 2 5 21" xfId="5865"/>
    <cellStyle name="Currency 4 2 2 5 22" xfId="5866"/>
    <cellStyle name="Currency 4 2 2 5 23" xfId="5867"/>
    <cellStyle name="Currency 4 2 2 5 24" xfId="5868"/>
    <cellStyle name="Currency 4 2 2 5 3" xfId="5869"/>
    <cellStyle name="Currency 4 2 2 5 3 10" xfId="5870"/>
    <cellStyle name="Currency 4 2 2 5 3 2" xfId="5871"/>
    <cellStyle name="Currency 4 2 2 5 3 2 2" xfId="5872"/>
    <cellStyle name="Currency 4 2 2 5 3 3" xfId="5873"/>
    <cellStyle name="Currency 4 2 2 5 3 4" xfId="5874"/>
    <cellStyle name="Currency 4 2 2 5 3 5" xfId="5875"/>
    <cellStyle name="Currency 4 2 2 5 3 6" xfId="5876"/>
    <cellStyle name="Currency 4 2 2 5 3 7" xfId="5877"/>
    <cellStyle name="Currency 4 2 2 5 3 8" xfId="5878"/>
    <cellStyle name="Currency 4 2 2 5 3 9" xfId="5879"/>
    <cellStyle name="Currency 4 2 2 5 4" xfId="5880"/>
    <cellStyle name="Currency 4 2 2 5 4 2" xfId="5881"/>
    <cellStyle name="Currency 4 2 2 5 4 2 2" xfId="5882"/>
    <cellStyle name="Currency 4 2 2 5 4 3" xfId="5883"/>
    <cellStyle name="Currency 4 2 2 5 5" xfId="5884"/>
    <cellStyle name="Currency 4 2 2 5 5 2" xfId="5885"/>
    <cellStyle name="Currency 4 2 2 5 5 2 2" xfId="5886"/>
    <cellStyle name="Currency 4 2 2 5 5 3" xfId="5887"/>
    <cellStyle name="Currency 4 2 2 5 6" xfId="5888"/>
    <cellStyle name="Currency 4 2 2 5 6 2" xfId="5889"/>
    <cellStyle name="Currency 4 2 2 5 6 2 2" xfId="5890"/>
    <cellStyle name="Currency 4 2 2 5 6 3" xfId="5891"/>
    <cellStyle name="Currency 4 2 2 5 7" xfId="5892"/>
    <cellStyle name="Currency 4 2 2 5 7 2" xfId="5893"/>
    <cellStyle name="Currency 4 2 2 5 7 2 2" xfId="5894"/>
    <cellStyle name="Currency 4 2 2 5 7 3" xfId="5895"/>
    <cellStyle name="Currency 4 2 2 5 8" xfId="5896"/>
    <cellStyle name="Currency 4 2 2 5 8 2" xfId="5897"/>
    <cellStyle name="Currency 4 2 2 5 8 2 2" xfId="5898"/>
    <cellStyle name="Currency 4 2 2 5 8 3" xfId="5899"/>
    <cellStyle name="Currency 4 2 2 5 9" xfId="5900"/>
    <cellStyle name="Currency 4 2 2 5 9 2" xfId="5901"/>
    <cellStyle name="Currency 4 2 2 5 9 2 2" xfId="5902"/>
    <cellStyle name="Currency 4 2 2 5 9 3" xfId="5903"/>
    <cellStyle name="Currency 4 2 2 6" xfId="5904"/>
    <cellStyle name="Currency 4 2 2 6 10" xfId="5905"/>
    <cellStyle name="Currency 4 2 2 6 2" xfId="5906"/>
    <cellStyle name="Currency 4 2 2 6 2 2" xfId="5907"/>
    <cellStyle name="Currency 4 2 2 6 3" xfId="5908"/>
    <cellStyle name="Currency 4 2 2 6 4" xfId="5909"/>
    <cellStyle name="Currency 4 2 2 6 5" xfId="5910"/>
    <cellStyle name="Currency 4 2 2 6 6" xfId="5911"/>
    <cellStyle name="Currency 4 2 2 6 7" xfId="5912"/>
    <cellStyle name="Currency 4 2 2 6 8" xfId="5913"/>
    <cellStyle name="Currency 4 2 2 6 9" xfId="5914"/>
    <cellStyle name="Currency 4 2 2 7" xfId="5915"/>
    <cellStyle name="Currency 4 2 2 7 10" xfId="5916"/>
    <cellStyle name="Currency 4 2 2 7 2" xfId="5917"/>
    <cellStyle name="Currency 4 2 2 7 2 2" xfId="5918"/>
    <cellStyle name="Currency 4 2 2 7 3" xfId="5919"/>
    <cellStyle name="Currency 4 2 2 7 4" xfId="5920"/>
    <cellStyle name="Currency 4 2 2 7 5" xfId="5921"/>
    <cellStyle name="Currency 4 2 2 7 6" xfId="5922"/>
    <cellStyle name="Currency 4 2 2 7 7" xfId="5923"/>
    <cellStyle name="Currency 4 2 2 7 8" xfId="5924"/>
    <cellStyle name="Currency 4 2 2 7 9" xfId="5925"/>
    <cellStyle name="Currency 4 2 2 8" xfId="5926"/>
    <cellStyle name="Currency 4 2 2 8 2" xfId="5927"/>
    <cellStyle name="Currency 4 2 2 8 2 2" xfId="5928"/>
    <cellStyle name="Currency 4 2 2 8 3" xfId="5929"/>
    <cellStyle name="Currency 4 2 2 9" xfId="5930"/>
    <cellStyle name="Currency 4 2 2 9 2" xfId="5931"/>
    <cellStyle name="Currency 4 2 2 9 2 2" xfId="5932"/>
    <cellStyle name="Currency 4 2 2 9 3" xfId="5933"/>
    <cellStyle name="Currency 4 2 20" xfId="5934"/>
    <cellStyle name="Currency 4 2 20 2" xfId="5935"/>
    <cellStyle name="Currency 4 2 20 2 2" xfId="5936"/>
    <cellStyle name="Currency 4 2 20 3" xfId="5937"/>
    <cellStyle name="Currency 4 2 21" xfId="5938"/>
    <cellStyle name="Currency 4 2 21 2" xfId="5939"/>
    <cellStyle name="Currency 4 2 22" xfId="5940"/>
    <cellStyle name="Currency 4 2 23" xfId="5941"/>
    <cellStyle name="Currency 4 2 24" xfId="5942"/>
    <cellStyle name="Currency 4 2 25" xfId="5943"/>
    <cellStyle name="Currency 4 2 26" xfId="5944"/>
    <cellStyle name="Currency 4 2 27" xfId="5945"/>
    <cellStyle name="Currency 4 2 28" xfId="5946"/>
    <cellStyle name="Currency 4 2 29" xfId="5947"/>
    <cellStyle name="Currency 4 2 3" xfId="5948"/>
    <cellStyle name="Currency 4 2 3 10" xfId="5949"/>
    <cellStyle name="Currency 4 2 3 10 2" xfId="5950"/>
    <cellStyle name="Currency 4 2 3 10 2 2" xfId="5951"/>
    <cellStyle name="Currency 4 2 3 10 3" xfId="5952"/>
    <cellStyle name="Currency 4 2 3 11" xfId="5953"/>
    <cellStyle name="Currency 4 2 3 11 2" xfId="5954"/>
    <cellStyle name="Currency 4 2 3 11 2 2" xfId="5955"/>
    <cellStyle name="Currency 4 2 3 11 3" xfId="5956"/>
    <cellStyle name="Currency 4 2 3 12" xfId="5957"/>
    <cellStyle name="Currency 4 2 3 12 2" xfId="5958"/>
    <cellStyle name="Currency 4 2 3 12 2 2" xfId="5959"/>
    <cellStyle name="Currency 4 2 3 12 3" xfId="5960"/>
    <cellStyle name="Currency 4 2 3 13" xfId="5961"/>
    <cellStyle name="Currency 4 2 3 13 2" xfId="5962"/>
    <cellStyle name="Currency 4 2 3 13 2 2" xfId="5963"/>
    <cellStyle name="Currency 4 2 3 13 3" xfId="5964"/>
    <cellStyle name="Currency 4 2 3 14" xfId="5965"/>
    <cellStyle name="Currency 4 2 3 14 2" xfId="5966"/>
    <cellStyle name="Currency 4 2 3 14 2 2" xfId="5967"/>
    <cellStyle name="Currency 4 2 3 14 3" xfId="5968"/>
    <cellStyle name="Currency 4 2 3 15" xfId="5969"/>
    <cellStyle name="Currency 4 2 3 15 2" xfId="5970"/>
    <cellStyle name="Currency 4 2 3 15 2 2" xfId="5971"/>
    <cellStyle name="Currency 4 2 3 15 3" xfId="5972"/>
    <cellStyle name="Currency 4 2 3 16" xfId="5973"/>
    <cellStyle name="Currency 4 2 3 16 2" xfId="5974"/>
    <cellStyle name="Currency 4 2 3 17" xfId="5975"/>
    <cellStyle name="Currency 4 2 3 18" xfId="5976"/>
    <cellStyle name="Currency 4 2 3 19" xfId="5977"/>
    <cellStyle name="Currency 4 2 3 2" xfId="5978"/>
    <cellStyle name="Currency 4 2 3 2 10" xfId="5979"/>
    <cellStyle name="Currency 4 2 3 2 2" xfId="5980"/>
    <cellStyle name="Currency 4 2 3 2 2 2" xfId="5981"/>
    <cellStyle name="Currency 4 2 3 2 3" xfId="5982"/>
    <cellStyle name="Currency 4 2 3 2 4" xfId="5983"/>
    <cellStyle name="Currency 4 2 3 2 5" xfId="5984"/>
    <cellStyle name="Currency 4 2 3 2 6" xfId="5985"/>
    <cellStyle name="Currency 4 2 3 2 7" xfId="5986"/>
    <cellStyle name="Currency 4 2 3 2 8" xfId="5987"/>
    <cellStyle name="Currency 4 2 3 2 9" xfId="5988"/>
    <cellStyle name="Currency 4 2 3 20" xfId="5989"/>
    <cellStyle name="Currency 4 2 3 21" xfId="5990"/>
    <cellStyle name="Currency 4 2 3 22" xfId="5991"/>
    <cellStyle name="Currency 4 2 3 23" xfId="5992"/>
    <cellStyle name="Currency 4 2 3 24" xfId="5993"/>
    <cellStyle name="Currency 4 2 3 3" xfId="5994"/>
    <cellStyle name="Currency 4 2 3 3 10" xfId="5995"/>
    <cellStyle name="Currency 4 2 3 3 2" xfId="5996"/>
    <cellStyle name="Currency 4 2 3 3 2 2" xfId="5997"/>
    <cellStyle name="Currency 4 2 3 3 3" xfId="5998"/>
    <cellStyle name="Currency 4 2 3 3 4" xfId="5999"/>
    <cellStyle name="Currency 4 2 3 3 5" xfId="6000"/>
    <cellStyle name="Currency 4 2 3 3 6" xfId="6001"/>
    <cellStyle name="Currency 4 2 3 3 7" xfId="6002"/>
    <cellStyle name="Currency 4 2 3 3 8" xfId="6003"/>
    <cellStyle name="Currency 4 2 3 3 9" xfId="6004"/>
    <cellStyle name="Currency 4 2 3 4" xfId="6005"/>
    <cellStyle name="Currency 4 2 3 4 2" xfId="6006"/>
    <cellStyle name="Currency 4 2 3 4 2 2" xfId="6007"/>
    <cellStyle name="Currency 4 2 3 4 3" xfId="6008"/>
    <cellStyle name="Currency 4 2 3 5" xfId="6009"/>
    <cellStyle name="Currency 4 2 3 5 2" xfId="6010"/>
    <cellStyle name="Currency 4 2 3 5 2 2" xfId="6011"/>
    <cellStyle name="Currency 4 2 3 5 3" xfId="6012"/>
    <cellStyle name="Currency 4 2 3 6" xfId="6013"/>
    <cellStyle name="Currency 4 2 3 6 2" xfId="6014"/>
    <cellStyle name="Currency 4 2 3 6 2 2" xfId="6015"/>
    <cellStyle name="Currency 4 2 3 6 3" xfId="6016"/>
    <cellStyle name="Currency 4 2 3 7" xfId="6017"/>
    <cellStyle name="Currency 4 2 3 7 2" xfId="6018"/>
    <cellStyle name="Currency 4 2 3 7 2 2" xfId="6019"/>
    <cellStyle name="Currency 4 2 3 7 3" xfId="6020"/>
    <cellStyle name="Currency 4 2 3 8" xfId="6021"/>
    <cellStyle name="Currency 4 2 3 8 2" xfId="6022"/>
    <cellStyle name="Currency 4 2 3 8 2 2" xfId="6023"/>
    <cellStyle name="Currency 4 2 3 8 3" xfId="6024"/>
    <cellStyle name="Currency 4 2 3 9" xfId="6025"/>
    <cellStyle name="Currency 4 2 3 9 2" xfId="6026"/>
    <cellStyle name="Currency 4 2 3 9 2 2" xfId="6027"/>
    <cellStyle name="Currency 4 2 3 9 3" xfId="6028"/>
    <cellStyle name="Currency 4 2 30" xfId="6029"/>
    <cellStyle name="Currency 4 2 4" xfId="6030"/>
    <cellStyle name="Currency 4 2 4 10" xfId="6031"/>
    <cellStyle name="Currency 4 2 4 10 2" xfId="6032"/>
    <cellStyle name="Currency 4 2 4 10 2 2" xfId="6033"/>
    <cellStyle name="Currency 4 2 4 10 3" xfId="6034"/>
    <cellStyle name="Currency 4 2 4 11" xfId="6035"/>
    <cellStyle name="Currency 4 2 4 11 2" xfId="6036"/>
    <cellStyle name="Currency 4 2 4 11 2 2" xfId="6037"/>
    <cellStyle name="Currency 4 2 4 11 3" xfId="6038"/>
    <cellStyle name="Currency 4 2 4 12" xfId="6039"/>
    <cellStyle name="Currency 4 2 4 12 2" xfId="6040"/>
    <cellStyle name="Currency 4 2 4 12 2 2" xfId="6041"/>
    <cellStyle name="Currency 4 2 4 12 3" xfId="6042"/>
    <cellStyle name="Currency 4 2 4 13" xfId="6043"/>
    <cellStyle name="Currency 4 2 4 13 2" xfId="6044"/>
    <cellStyle name="Currency 4 2 4 13 2 2" xfId="6045"/>
    <cellStyle name="Currency 4 2 4 13 3" xfId="6046"/>
    <cellStyle name="Currency 4 2 4 14" xfId="6047"/>
    <cellStyle name="Currency 4 2 4 14 2" xfId="6048"/>
    <cellStyle name="Currency 4 2 4 14 2 2" xfId="6049"/>
    <cellStyle name="Currency 4 2 4 14 3" xfId="6050"/>
    <cellStyle name="Currency 4 2 4 15" xfId="6051"/>
    <cellStyle name="Currency 4 2 4 15 2" xfId="6052"/>
    <cellStyle name="Currency 4 2 4 15 2 2" xfId="6053"/>
    <cellStyle name="Currency 4 2 4 15 3" xfId="6054"/>
    <cellStyle name="Currency 4 2 4 16" xfId="6055"/>
    <cellStyle name="Currency 4 2 4 16 2" xfId="6056"/>
    <cellStyle name="Currency 4 2 4 17" xfId="6057"/>
    <cellStyle name="Currency 4 2 4 18" xfId="6058"/>
    <cellStyle name="Currency 4 2 4 19" xfId="6059"/>
    <cellStyle name="Currency 4 2 4 2" xfId="6060"/>
    <cellStyle name="Currency 4 2 4 2 10" xfId="6061"/>
    <cellStyle name="Currency 4 2 4 2 2" xfId="6062"/>
    <cellStyle name="Currency 4 2 4 2 2 2" xfId="6063"/>
    <cellStyle name="Currency 4 2 4 2 3" xfId="6064"/>
    <cellStyle name="Currency 4 2 4 2 4" xfId="6065"/>
    <cellStyle name="Currency 4 2 4 2 5" xfId="6066"/>
    <cellStyle name="Currency 4 2 4 2 6" xfId="6067"/>
    <cellStyle name="Currency 4 2 4 2 7" xfId="6068"/>
    <cellStyle name="Currency 4 2 4 2 8" xfId="6069"/>
    <cellStyle name="Currency 4 2 4 2 9" xfId="6070"/>
    <cellStyle name="Currency 4 2 4 20" xfId="6071"/>
    <cellStyle name="Currency 4 2 4 21" xfId="6072"/>
    <cellStyle name="Currency 4 2 4 22" xfId="6073"/>
    <cellStyle name="Currency 4 2 4 23" xfId="6074"/>
    <cellStyle name="Currency 4 2 4 24" xfId="6075"/>
    <cellStyle name="Currency 4 2 4 3" xfId="6076"/>
    <cellStyle name="Currency 4 2 4 3 10" xfId="6077"/>
    <cellStyle name="Currency 4 2 4 3 2" xfId="6078"/>
    <cellStyle name="Currency 4 2 4 3 2 2" xfId="6079"/>
    <cellStyle name="Currency 4 2 4 3 3" xfId="6080"/>
    <cellStyle name="Currency 4 2 4 3 4" xfId="6081"/>
    <cellStyle name="Currency 4 2 4 3 5" xfId="6082"/>
    <cellStyle name="Currency 4 2 4 3 6" xfId="6083"/>
    <cellStyle name="Currency 4 2 4 3 7" xfId="6084"/>
    <cellStyle name="Currency 4 2 4 3 8" xfId="6085"/>
    <cellStyle name="Currency 4 2 4 3 9" xfId="6086"/>
    <cellStyle name="Currency 4 2 4 4" xfId="6087"/>
    <cellStyle name="Currency 4 2 4 4 2" xfId="6088"/>
    <cellStyle name="Currency 4 2 4 4 2 2" xfId="6089"/>
    <cellStyle name="Currency 4 2 4 4 3" xfId="6090"/>
    <cellStyle name="Currency 4 2 4 5" xfId="6091"/>
    <cellStyle name="Currency 4 2 4 5 2" xfId="6092"/>
    <cellStyle name="Currency 4 2 4 5 2 2" xfId="6093"/>
    <cellStyle name="Currency 4 2 4 5 3" xfId="6094"/>
    <cellStyle name="Currency 4 2 4 6" xfId="6095"/>
    <cellStyle name="Currency 4 2 4 6 2" xfId="6096"/>
    <cellStyle name="Currency 4 2 4 6 2 2" xfId="6097"/>
    <cellStyle name="Currency 4 2 4 6 3" xfId="6098"/>
    <cellStyle name="Currency 4 2 4 7" xfId="6099"/>
    <cellStyle name="Currency 4 2 4 7 2" xfId="6100"/>
    <cellStyle name="Currency 4 2 4 7 2 2" xfId="6101"/>
    <cellStyle name="Currency 4 2 4 7 3" xfId="6102"/>
    <cellStyle name="Currency 4 2 4 8" xfId="6103"/>
    <cellStyle name="Currency 4 2 4 8 2" xfId="6104"/>
    <cellStyle name="Currency 4 2 4 8 2 2" xfId="6105"/>
    <cellStyle name="Currency 4 2 4 8 3" xfId="6106"/>
    <cellStyle name="Currency 4 2 4 9" xfId="6107"/>
    <cellStyle name="Currency 4 2 4 9 2" xfId="6108"/>
    <cellStyle name="Currency 4 2 4 9 2 2" xfId="6109"/>
    <cellStyle name="Currency 4 2 4 9 3" xfId="6110"/>
    <cellStyle name="Currency 4 2 5" xfId="6111"/>
    <cellStyle name="Currency 4 2 5 10" xfId="6112"/>
    <cellStyle name="Currency 4 2 5 10 2" xfId="6113"/>
    <cellStyle name="Currency 4 2 5 10 2 2" xfId="6114"/>
    <cellStyle name="Currency 4 2 5 10 3" xfId="6115"/>
    <cellStyle name="Currency 4 2 5 11" xfId="6116"/>
    <cellStyle name="Currency 4 2 5 11 2" xfId="6117"/>
    <cellStyle name="Currency 4 2 5 11 2 2" xfId="6118"/>
    <cellStyle name="Currency 4 2 5 11 3" xfId="6119"/>
    <cellStyle name="Currency 4 2 5 12" xfId="6120"/>
    <cellStyle name="Currency 4 2 5 12 2" xfId="6121"/>
    <cellStyle name="Currency 4 2 5 12 2 2" xfId="6122"/>
    <cellStyle name="Currency 4 2 5 12 3" xfId="6123"/>
    <cellStyle name="Currency 4 2 5 13" xfId="6124"/>
    <cellStyle name="Currency 4 2 5 13 2" xfId="6125"/>
    <cellStyle name="Currency 4 2 5 13 2 2" xfId="6126"/>
    <cellStyle name="Currency 4 2 5 13 3" xfId="6127"/>
    <cellStyle name="Currency 4 2 5 14" xfId="6128"/>
    <cellStyle name="Currency 4 2 5 14 2" xfId="6129"/>
    <cellStyle name="Currency 4 2 5 14 2 2" xfId="6130"/>
    <cellStyle name="Currency 4 2 5 14 3" xfId="6131"/>
    <cellStyle name="Currency 4 2 5 15" xfId="6132"/>
    <cellStyle name="Currency 4 2 5 15 2" xfId="6133"/>
    <cellStyle name="Currency 4 2 5 15 2 2" xfId="6134"/>
    <cellStyle name="Currency 4 2 5 15 3" xfId="6135"/>
    <cellStyle name="Currency 4 2 5 16" xfId="6136"/>
    <cellStyle name="Currency 4 2 5 16 2" xfId="6137"/>
    <cellStyle name="Currency 4 2 5 17" xfId="6138"/>
    <cellStyle name="Currency 4 2 5 18" xfId="6139"/>
    <cellStyle name="Currency 4 2 5 19" xfId="6140"/>
    <cellStyle name="Currency 4 2 5 2" xfId="6141"/>
    <cellStyle name="Currency 4 2 5 2 10" xfId="6142"/>
    <cellStyle name="Currency 4 2 5 2 2" xfId="6143"/>
    <cellStyle name="Currency 4 2 5 2 2 2" xfId="6144"/>
    <cellStyle name="Currency 4 2 5 2 3" xfId="6145"/>
    <cellStyle name="Currency 4 2 5 2 4" xfId="6146"/>
    <cellStyle name="Currency 4 2 5 2 5" xfId="6147"/>
    <cellStyle name="Currency 4 2 5 2 6" xfId="6148"/>
    <cellStyle name="Currency 4 2 5 2 7" xfId="6149"/>
    <cellStyle name="Currency 4 2 5 2 8" xfId="6150"/>
    <cellStyle name="Currency 4 2 5 2 9" xfId="6151"/>
    <cellStyle name="Currency 4 2 5 20" xfId="6152"/>
    <cellStyle name="Currency 4 2 5 21" xfId="6153"/>
    <cellStyle name="Currency 4 2 5 22" xfId="6154"/>
    <cellStyle name="Currency 4 2 5 23" xfId="6155"/>
    <cellStyle name="Currency 4 2 5 24" xfId="6156"/>
    <cellStyle name="Currency 4 2 5 3" xfId="6157"/>
    <cellStyle name="Currency 4 2 5 3 10" xfId="6158"/>
    <cellStyle name="Currency 4 2 5 3 2" xfId="6159"/>
    <cellStyle name="Currency 4 2 5 3 2 2" xfId="6160"/>
    <cellStyle name="Currency 4 2 5 3 3" xfId="6161"/>
    <cellStyle name="Currency 4 2 5 3 4" xfId="6162"/>
    <cellStyle name="Currency 4 2 5 3 5" xfId="6163"/>
    <cellStyle name="Currency 4 2 5 3 6" xfId="6164"/>
    <cellStyle name="Currency 4 2 5 3 7" xfId="6165"/>
    <cellStyle name="Currency 4 2 5 3 8" xfId="6166"/>
    <cellStyle name="Currency 4 2 5 3 9" xfId="6167"/>
    <cellStyle name="Currency 4 2 5 4" xfId="6168"/>
    <cellStyle name="Currency 4 2 5 4 2" xfId="6169"/>
    <cellStyle name="Currency 4 2 5 4 2 2" xfId="6170"/>
    <cellStyle name="Currency 4 2 5 4 3" xfId="6171"/>
    <cellStyle name="Currency 4 2 5 5" xfId="6172"/>
    <cellStyle name="Currency 4 2 5 5 2" xfId="6173"/>
    <cellStyle name="Currency 4 2 5 5 2 2" xfId="6174"/>
    <cellStyle name="Currency 4 2 5 5 3" xfId="6175"/>
    <cellStyle name="Currency 4 2 5 6" xfId="6176"/>
    <cellStyle name="Currency 4 2 5 6 2" xfId="6177"/>
    <cellStyle name="Currency 4 2 5 6 2 2" xfId="6178"/>
    <cellStyle name="Currency 4 2 5 6 3" xfId="6179"/>
    <cellStyle name="Currency 4 2 5 7" xfId="6180"/>
    <cellStyle name="Currency 4 2 5 7 2" xfId="6181"/>
    <cellStyle name="Currency 4 2 5 7 2 2" xfId="6182"/>
    <cellStyle name="Currency 4 2 5 7 3" xfId="6183"/>
    <cellStyle name="Currency 4 2 5 8" xfId="6184"/>
    <cellStyle name="Currency 4 2 5 8 2" xfId="6185"/>
    <cellStyle name="Currency 4 2 5 8 2 2" xfId="6186"/>
    <cellStyle name="Currency 4 2 5 8 3" xfId="6187"/>
    <cellStyle name="Currency 4 2 5 9" xfId="6188"/>
    <cellStyle name="Currency 4 2 5 9 2" xfId="6189"/>
    <cellStyle name="Currency 4 2 5 9 2 2" xfId="6190"/>
    <cellStyle name="Currency 4 2 5 9 3" xfId="6191"/>
    <cellStyle name="Currency 4 2 6" xfId="6192"/>
    <cellStyle name="Currency 4 2 6 10" xfId="6193"/>
    <cellStyle name="Currency 4 2 6 10 2" xfId="6194"/>
    <cellStyle name="Currency 4 2 6 10 2 2" xfId="6195"/>
    <cellStyle name="Currency 4 2 6 10 3" xfId="6196"/>
    <cellStyle name="Currency 4 2 6 11" xfId="6197"/>
    <cellStyle name="Currency 4 2 6 11 2" xfId="6198"/>
    <cellStyle name="Currency 4 2 6 11 2 2" xfId="6199"/>
    <cellStyle name="Currency 4 2 6 11 3" xfId="6200"/>
    <cellStyle name="Currency 4 2 6 12" xfId="6201"/>
    <cellStyle name="Currency 4 2 6 12 2" xfId="6202"/>
    <cellStyle name="Currency 4 2 6 12 2 2" xfId="6203"/>
    <cellStyle name="Currency 4 2 6 12 3" xfId="6204"/>
    <cellStyle name="Currency 4 2 6 13" xfId="6205"/>
    <cellStyle name="Currency 4 2 6 13 2" xfId="6206"/>
    <cellStyle name="Currency 4 2 6 13 2 2" xfId="6207"/>
    <cellStyle name="Currency 4 2 6 13 3" xfId="6208"/>
    <cellStyle name="Currency 4 2 6 14" xfId="6209"/>
    <cellStyle name="Currency 4 2 6 14 2" xfId="6210"/>
    <cellStyle name="Currency 4 2 6 14 2 2" xfId="6211"/>
    <cellStyle name="Currency 4 2 6 14 3" xfId="6212"/>
    <cellStyle name="Currency 4 2 6 15" xfId="6213"/>
    <cellStyle name="Currency 4 2 6 15 2" xfId="6214"/>
    <cellStyle name="Currency 4 2 6 15 2 2" xfId="6215"/>
    <cellStyle name="Currency 4 2 6 15 3" xfId="6216"/>
    <cellStyle name="Currency 4 2 6 16" xfId="6217"/>
    <cellStyle name="Currency 4 2 6 16 2" xfId="6218"/>
    <cellStyle name="Currency 4 2 6 17" xfId="6219"/>
    <cellStyle name="Currency 4 2 6 18" xfId="6220"/>
    <cellStyle name="Currency 4 2 6 19" xfId="6221"/>
    <cellStyle name="Currency 4 2 6 2" xfId="6222"/>
    <cellStyle name="Currency 4 2 6 2 10" xfId="6223"/>
    <cellStyle name="Currency 4 2 6 2 2" xfId="6224"/>
    <cellStyle name="Currency 4 2 6 2 2 2" xfId="6225"/>
    <cellStyle name="Currency 4 2 6 2 3" xfId="6226"/>
    <cellStyle name="Currency 4 2 6 2 4" xfId="6227"/>
    <cellStyle name="Currency 4 2 6 2 5" xfId="6228"/>
    <cellStyle name="Currency 4 2 6 2 6" xfId="6229"/>
    <cellStyle name="Currency 4 2 6 2 7" xfId="6230"/>
    <cellStyle name="Currency 4 2 6 2 8" xfId="6231"/>
    <cellStyle name="Currency 4 2 6 2 9" xfId="6232"/>
    <cellStyle name="Currency 4 2 6 20" xfId="6233"/>
    <cellStyle name="Currency 4 2 6 21" xfId="6234"/>
    <cellStyle name="Currency 4 2 6 22" xfId="6235"/>
    <cellStyle name="Currency 4 2 6 23" xfId="6236"/>
    <cellStyle name="Currency 4 2 6 24" xfId="6237"/>
    <cellStyle name="Currency 4 2 6 3" xfId="6238"/>
    <cellStyle name="Currency 4 2 6 3 10" xfId="6239"/>
    <cellStyle name="Currency 4 2 6 3 2" xfId="6240"/>
    <cellStyle name="Currency 4 2 6 3 2 2" xfId="6241"/>
    <cellStyle name="Currency 4 2 6 3 3" xfId="6242"/>
    <cellStyle name="Currency 4 2 6 3 4" xfId="6243"/>
    <cellStyle name="Currency 4 2 6 3 5" xfId="6244"/>
    <cellStyle name="Currency 4 2 6 3 6" xfId="6245"/>
    <cellStyle name="Currency 4 2 6 3 7" xfId="6246"/>
    <cellStyle name="Currency 4 2 6 3 8" xfId="6247"/>
    <cellStyle name="Currency 4 2 6 3 9" xfId="6248"/>
    <cellStyle name="Currency 4 2 6 4" xfId="6249"/>
    <cellStyle name="Currency 4 2 6 4 2" xfId="6250"/>
    <cellStyle name="Currency 4 2 6 4 2 2" xfId="6251"/>
    <cellStyle name="Currency 4 2 6 4 3" xfId="6252"/>
    <cellStyle name="Currency 4 2 6 5" xfId="6253"/>
    <cellStyle name="Currency 4 2 6 5 2" xfId="6254"/>
    <cellStyle name="Currency 4 2 6 5 2 2" xfId="6255"/>
    <cellStyle name="Currency 4 2 6 5 3" xfId="6256"/>
    <cellStyle name="Currency 4 2 6 6" xfId="6257"/>
    <cellStyle name="Currency 4 2 6 6 2" xfId="6258"/>
    <cellStyle name="Currency 4 2 6 6 2 2" xfId="6259"/>
    <cellStyle name="Currency 4 2 6 6 3" xfId="6260"/>
    <cellStyle name="Currency 4 2 6 7" xfId="6261"/>
    <cellStyle name="Currency 4 2 6 7 2" xfId="6262"/>
    <cellStyle name="Currency 4 2 6 7 2 2" xfId="6263"/>
    <cellStyle name="Currency 4 2 6 7 3" xfId="6264"/>
    <cellStyle name="Currency 4 2 6 8" xfId="6265"/>
    <cellStyle name="Currency 4 2 6 8 2" xfId="6266"/>
    <cellStyle name="Currency 4 2 6 8 2 2" xfId="6267"/>
    <cellStyle name="Currency 4 2 6 8 3" xfId="6268"/>
    <cellStyle name="Currency 4 2 6 9" xfId="6269"/>
    <cellStyle name="Currency 4 2 6 9 2" xfId="6270"/>
    <cellStyle name="Currency 4 2 6 9 2 2" xfId="6271"/>
    <cellStyle name="Currency 4 2 6 9 3" xfId="6272"/>
    <cellStyle name="Currency 4 2 7" xfId="6273"/>
    <cellStyle name="Currency 4 2 7 10" xfId="6274"/>
    <cellStyle name="Currency 4 2 7 2" xfId="6275"/>
    <cellStyle name="Currency 4 2 7 2 2" xfId="6276"/>
    <cellStyle name="Currency 4 2 7 3" xfId="6277"/>
    <cellStyle name="Currency 4 2 7 4" xfId="6278"/>
    <cellStyle name="Currency 4 2 7 5" xfId="6279"/>
    <cellStyle name="Currency 4 2 7 6" xfId="6280"/>
    <cellStyle name="Currency 4 2 7 7" xfId="6281"/>
    <cellStyle name="Currency 4 2 7 8" xfId="6282"/>
    <cellStyle name="Currency 4 2 7 9" xfId="6283"/>
    <cellStyle name="Currency 4 2 8" xfId="6284"/>
    <cellStyle name="Currency 4 2 8 10" xfId="6285"/>
    <cellStyle name="Currency 4 2 8 2" xfId="6286"/>
    <cellStyle name="Currency 4 2 8 2 2" xfId="6287"/>
    <cellStyle name="Currency 4 2 8 3" xfId="6288"/>
    <cellStyle name="Currency 4 2 8 4" xfId="6289"/>
    <cellStyle name="Currency 4 2 8 5" xfId="6290"/>
    <cellStyle name="Currency 4 2 8 6" xfId="6291"/>
    <cellStyle name="Currency 4 2 8 7" xfId="6292"/>
    <cellStyle name="Currency 4 2 8 8" xfId="6293"/>
    <cellStyle name="Currency 4 2 8 9" xfId="6294"/>
    <cellStyle name="Currency 4 2 9" xfId="6295"/>
    <cellStyle name="Currency 4 2 9 2" xfId="6296"/>
    <cellStyle name="Currency 4 2 9 2 2" xfId="6297"/>
    <cellStyle name="Currency 4 2 9 3" xfId="6298"/>
    <cellStyle name="Currency 4 20" xfId="6299"/>
    <cellStyle name="Currency 4 20 2" xfId="6300"/>
    <cellStyle name="Currency 4 20 2 2" xfId="6301"/>
    <cellStyle name="Currency 4 20 3" xfId="6302"/>
    <cellStyle name="Currency 4 21" xfId="6303"/>
    <cellStyle name="Currency 4 21 2" xfId="6304"/>
    <cellStyle name="Currency 4 21 2 2" xfId="6305"/>
    <cellStyle name="Currency 4 21 3" xfId="6306"/>
    <cellStyle name="Currency 4 22" xfId="6307"/>
    <cellStyle name="Currency 4 22 2" xfId="6308"/>
    <cellStyle name="Currency 4 22 2 2" xfId="6309"/>
    <cellStyle name="Currency 4 22 3" xfId="6310"/>
    <cellStyle name="Currency 4 23" xfId="6311"/>
    <cellStyle name="Currency 4 23 2" xfId="6312"/>
    <cellStyle name="Currency 4 23 2 2" xfId="6313"/>
    <cellStyle name="Currency 4 23 3" xfId="6314"/>
    <cellStyle name="Currency 4 24" xfId="6315"/>
    <cellStyle name="Currency 4 24 2" xfId="6316"/>
    <cellStyle name="Currency 4 25" xfId="6317"/>
    <cellStyle name="Currency 4 26" xfId="6318"/>
    <cellStyle name="Currency 4 27" xfId="6319"/>
    <cellStyle name="Currency 4 28" xfId="6320"/>
    <cellStyle name="Currency 4 29" xfId="6321"/>
    <cellStyle name="Currency 4 3" xfId="6322"/>
    <cellStyle name="Currency 4 3 10" xfId="6323"/>
    <cellStyle name="Currency 4 3 10 2" xfId="6324"/>
    <cellStyle name="Currency 4 3 10 2 2" xfId="6325"/>
    <cellStyle name="Currency 4 3 10 3" xfId="6326"/>
    <cellStyle name="Currency 4 3 11" xfId="6327"/>
    <cellStyle name="Currency 4 3 11 2" xfId="6328"/>
    <cellStyle name="Currency 4 3 11 2 2" xfId="6329"/>
    <cellStyle name="Currency 4 3 11 3" xfId="6330"/>
    <cellStyle name="Currency 4 3 12" xfId="6331"/>
    <cellStyle name="Currency 4 3 12 2" xfId="6332"/>
    <cellStyle name="Currency 4 3 12 2 2" xfId="6333"/>
    <cellStyle name="Currency 4 3 12 3" xfId="6334"/>
    <cellStyle name="Currency 4 3 13" xfId="6335"/>
    <cellStyle name="Currency 4 3 13 2" xfId="6336"/>
    <cellStyle name="Currency 4 3 13 2 2" xfId="6337"/>
    <cellStyle name="Currency 4 3 13 3" xfId="6338"/>
    <cellStyle name="Currency 4 3 14" xfId="6339"/>
    <cellStyle name="Currency 4 3 14 2" xfId="6340"/>
    <cellStyle name="Currency 4 3 14 2 2" xfId="6341"/>
    <cellStyle name="Currency 4 3 14 3" xfId="6342"/>
    <cellStyle name="Currency 4 3 15" xfId="6343"/>
    <cellStyle name="Currency 4 3 15 2" xfId="6344"/>
    <cellStyle name="Currency 4 3 15 2 2" xfId="6345"/>
    <cellStyle name="Currency 4 3 15 3" xfId="6346"/>
    <cellStyle name="Currency 4 3 16" xfId="6347"/>
    <cellStyle name="Currency 4 3 16 2" xfId="6348"/>
    <cellStyle name="Currency 4 3 16 2 2" xfId="6349"/>
    <cellStyle name="Currency 4 3 16 3" xfId="6350"/>
    <cellStyle name="Currency 4 3 17" xfId="6351"/>
    <cellStyle name="Currency 4 3 17 2" xfId="6352"/>
    <cellStyle name="Currency 4 3 17 2 2" xfId="6353"/>
    <cellStyle name="Currency 4 3 17 3" xfId="6354"/>
    <cellStyle name="Currency 4 3 18" xfId="6355"/>
    <cellStyle name="Currency 4 3 18 2" xfId="6356"/>
    <cellStyle name="Currency 4 3 18 2 2" xfId="6357"/>
    <cellStyle name="Currency 4 3 18 3" xfId="6358"/>
    <cellStyle name="Currency 4 3 19" xfId="6359"/>
    <cellStyle name="Currency 4 3 19 2" xfId="6360"/>
    <cellStyle name="Currency 4 3 19 2 2" xfId="6361"/>
    <cellStyle name="Currency 4 3 19 3" xfId="6362"/>
    <cellStyle name="Currency 4 3 2" xfId="6363"/>
    <cellStyle name="Currency 4 3 2 10" xfId="6364"/>
    <cellStyle name="Currency 4 3 2 10 2" xfId="6365"/>
    <cellStyle name="Currency 4 3 2 10 2 2" xfId="6366"/>
    <cellStyle name="Currency 4 3 2 10 3" xfId="6367"/>
    <cellStyle name="Currency 4 3 2 11" xfId="6368"/>
    <cellStyle name="Currency 4 3 2 11 2" xfId="6369"/>
    <cellStyle name="Currency 4 3 2 11 2 2" xfId="6370"/>
    <cellStyle name="Currency 4 3 2 11 3" xfId="6371"/>
    <cellStyle name="Currency 4 3 2 12" xfId="6372"/>
    <cellStyle name="Currency 4 3 2 12 2" xfId="6373"/>
    <cellStyle name="Currency 4 3 2 12 2 2" xfId="6374"/>
    <cellStyle name="Currency 4 3 2 12 3" xfId="6375"/>
    <cellStyle name="Currency 4 3 2 13" xfId="6376"/>
    <cellStyle name="Currency 4 3 2 13 2" xfId="6377"/>
    <cellStyle name="Currency 4 3 2 13 2 2" xfId="6378"/>
    <cellStyle name="Currency 4 3 2 13 3" xfId="6379"/>
    <cellStyle name="Currency 4 3 2 14" xfId="6380"/>
    <cellStyle name="Currency 4 3 2 14 2" xfId="6381"/>
    <cellStyle name="Currency 4 3 2 14 2 2" xfId="6382"/>
    <cellStyle name="Currency 4 3 2 14 3" xfId="6383"/>
    <cellStyle name="Currency 4 3 2 15" xfId="6384"/>
    <cellStyle name="Currency 4 3 2 15 2" xfId="6385"/>
    <cellStyle name="Currency 4 3 2 15 2 2" xfId="6386"/>
    <cellStyle name="Currency 4 3 2 15 3" xfId="6387"/>
    <cellStyle name="Currency 4 3 2 16" xfId="6388"/>
    <cellStyle name="Currency 4 3 2 16 2" xfId="6389"/>
    <cellStyle name="Currency 4 3 2 16 2 2" xfId="6390"/>
    <cellStyle name="Currency 4 3 2 16 3" xfId="6391"/>
    <cellStyle name="Currency 4 3 2 17" xfId="6392"/>
    <cellStyle name="Currency 4 3 2 17 2" xfId="6393"/>
    <cellStyle name="Currency 4 3 2 17 2 2" xfId="6394"/>
    <cellStyle name="Currency 4 3 2 17 3" xfId="6395"/>
    <cellStyle name="Currency 4 3 2 18" xfId="6396"/>
    <cellStyle name="Currency 4 3 2 18 2" xfId="6397"/>
    <cellStyle name="Currency 4 3 2 18 2 2" xfId="6398"/>
    <cellStyle name="Currency 4 3 2 18 3" xfId="6399"/>
    <cellStyle name="Currency 4 3 2 19" xfId="6400"/>
    <cellStyle name="Currency 4 3 2 19 2" xfId="6401"/>
    <cellStyle name="Currency 4 3 2 19 2 2" xfId="6402"/>
    <cellStyle name="Currency 4 3 2 19 3" xfId="6403"/>
    <cellStyle name="Currency 4 3 2 2" xfId="6404"/>
    <cellStyle name="Currency 4 3 2 2 10" xfId="6405"/>
    <cellStyle name="Currency 4 3 2 2 10 2" xfId="6406"/>
    <cellStyle name="Currency 4 3 2 2 10 2 2" xfId="6407"/>
    <cellStyle name="Currency 4 3 2 2 10 3" xfId="6408"/>
    <cellStyle name="Currency 4 3 2 2 11" xfId="6409"/>
    <cellStyle name="Currency 4 3 2 2 11 2" xfId="6410"/>
    <cellStyle name="Currency 4 3 2 2 11 2 2" xfId="6411"/>
    <cellStyle name="Currency 4 3 2 2 11 3" xfId="6412"/>
    <cellStyle name="Currency 4 3 2 2 12" xfId="6413"/>
    <cellStyle name="Currency 4 3 2 2 12 2" xfId="6414"/>
    <cellStyle name="Currency 4 3 2 2 12 2 2" xfId="6415"/>
    <cellStyle name="Currency 4 3 2 2 12 3" xfId="6416"/>
    <cellStyle name="Currency 4 3 2 2 13" xfId="6417"/>
    <cellStyle name="Currency 4 3 2 2 13 2" xfId="6418"/>
    <cellStyle name="Currency 4 3 2 2 13 2 2" xfId="6419"/>
    <cellStyle name="Currency 4 3 2 2 13 3" xfId="6420"/>
    <cellStyle name="Currency 4 3 2 2 14" xfId="6421"/>
    <cellStyle name="Currency 4 3 2 2 14 2" xfId="6422"/>
    <cellStyle name="Currency 4 3 2 2 14 2 2" xfId="6423"/>
    <cellStyle name="Currency 4 3 2 2 14 3" xfId="6424"/>
    <cellStyle name="Currency 4 3 2 2 15" xfId="6425"/>
    <cellStyle name="Currency 4 3 2 2 15 2" xfId="6426"/>
    <cellStyle name="Currency 4 3 2 2 15 2 2" xfId="6427"/>
    <cellStyle name="Currency 4 3 2 2 15 3" xfId="6428"/>
    <cellStyle name="Currency 4 3 2 2 16" xfId="6429"/>
    <cellStyle name="Currency 4 3 2 2 16 2" xfId="6430"/>
    <cellStyle name="Currency 4 3 2 2 17" xfId="6431"/>
    <cellStyle name="Currency 4 3 2 2 18" xfId="6432"/>
    <cellStyle name="Currency 4 3 2 2 19" xfId="6433"/>
    <cellStyle name="Currency 4 3 2 2 2" xfId="6434"/>
    <cellStyle name="Currency 4 3 2 2 2 10" xfId="6435"/>
    <cellStyle name="Currency 4 3 2 2 2 2" xfId="6436"/>
    <cellStyle name="Currency 4 3 2 2 2 2 2" xfId="6437"/>
    <cellStyle name="Currency 4 3 2 2 2 3" xfId="6438"/>
    <cellStyle name="Currency 4 3 2 2 2 4" xfId="6439"/>
    <cellStyle name="Currency 4 3 2 2 2 5" xfId="6440"/>
    <cellStyle name="Currency 4 3 2 2 2 6" xfId="6441"/>
    <cellStyle name="Currency 4 3 2 2 2 7" xfId="6442"/>
    <cellStyle name="Currency 4 3 2 2 2 8" xfId="6443"/>
    <cellStyle name="Currency 4 3 2 2 2 9" xfId="6444"/>
    <cellStyle name="Currency 4 3 2 2 20" xfId="6445"/>
    <cellStyle name="Currency 4 3 2 2 21" xfId="6446"/>
    <cellStyle name="Currency 4 3 2 2 22" xfId="6447"/>
    <cellStyle name="Currency 4 3 2 2 23" xfId="6448"/>
    <cellStyle name="Currency 4 3 2 2 24" xfId="6449"/>
    <cellStyle name="Currency 4 3 2 2 3" xfId="6450"/>
    <cellStyle name="Currency 4 3 2 2 3 10" xfId="6451"/>
    <cellStyle name="Currency 4 3 2 2 3 2" xfId="6452"/>
    <cellStyle name="Currency 4 3 2 2 3 2 2" xfId="6453"/>
    <cellStyle name="Currency 4 3 2 2 3 3" xfId="6454"/>
    <cellStyle name="Currency 4 3 2 2 3 4" xfId="6455"/>
    <cellStyle name="Currency 4 3 2 2 3 5" xfId="6456"/>
    <cellStyle name="Currency 4 3 2 2 3 6" xfId="6457"/>
    <cellStyle name="Currency 4 3 2 2 3 7" xfId="6458"/>
    <cellStyle name="Currency 4 3 2 2 3 8" xfId="6459"/>
    <cellStyle name="Currency 4 3 2 2 3 9" xfId="6460"/>
    <cellStyle name="Currency 4 3 2 2 4" xfId="6461"/>
    <cellStyle name="Currency 4 3 2 2 4 2" xfId="6462"/>
    <cellStyle name="Currency 4 3 2 2 4 2 2" xfId="6463"/>
    <cellStyle name="Currency 4 3 2 2 4 3" xfId="6464"/>
    <cellStyle name="Currency 4 3 2 2 5" xfId="6465"/>
    <cellStyle name="Currency 4 3 2 2 5 2" xfId="6466"/>
    <cellStyle name="Currency 4 3 2 2 5 2 2" xfId="6467"/>
    <cellStyle name="Currency 4 3 2 2 5 3" xfId="6468"/>
    <cellStyle name="Currency 4 3 2 2 6" xfId="6469"/>
    <cellStyle name="Currency 4 3 2 2 6 2" xfId="6470"/>
    <cellStyle name="Currency 4 3 2 2 6 2 2" xfId="6471"/>
    <cellStyle name="Currency 4 3 2 2 6 3" xfId="6472"/>
    <cellStyle name="Currency 4 3 2 2 7" xfId="6473"/>
    <cellStyle name="Currency 4 3 2 2 7 2" xfId="6474"/>
    <cellStyle name="Currency 4 3 2 2 7 2 2" xfId="6475"/>
    <cellStyle name="Currency 4 3 2 2 7 3" xfId="6476"/>
    <cellStyle name="Currency 4 3 2 2 8" xfId="6477"/>
    <cellStyle name="Currency 4 3 2 2 8 2" xfId="6478"/>
    <cellStyle name="Currency 4 3 2 2 8 2 2" xfId="6479"/>
    <cellStyle name="Currency 4 3 2 2 8 3" xfId="6480"/>
    <cellStyle name="Currency 4 3 2 2 9" xfId="6481"/>
    <cellStyle name="Currency 4 3 2 2 9 2" xfId="6482"/>
    <cellStyle name="Currency 4 3 2 2 9 2 2" xfId="6483"/>
    <cellStyle name="Currency 4 3 2 2 9 3" xfId="6484"/>
    <cellStyle name="Currency 4 3 2 20" xfId="6485"/>
    <cellStyle name="Currency 4 3 2 20 2" xfId="6486"/>
    <cellStyle name="Currency 4 3 2 21" xfId="6487"/>
    <cellStyle name="Currency 4 3 2 22" xfId="6488"/>
    <cellStyle name="Currency 4 3 2 23" xfId="6489"/>
    <cellStyle name="Currency 4 3 2 24" xfId="6490"/>
    <cellStyle name="Currency 4 3 2 25" xfId="6491"/>
    <cellStyle name="Currency 4 3 2 26" xfId="6492"/>
    <cellStyle name="Currency 4 3 2 27" xfId="6493"/>
    <cellStyle name="Currency 4 3 2 28" xfId="6494"/>
    <cellStyle name="Currency 4 3 2 3" xfId="6495"/>
    <cellStyle name="Currency 4 3 2 3 10" xfId="6496"/>
    <cellStyle name="Currency 4 3 2 3 10 2" xfId="6497"/>
    <cellStyle name="Currency 4 3 2 3 10 2 2" xfId="6498"/>
    <cellStyle name="Currency 4 3 2 3 10 3" xfId="6499"/>
    <cellStyle name="Currency 4 3 2 3 11" xfId="6500"/>
    <cellStyle name="Currency 4 3 2 3 11 2" xfId="6501"/>
    <cellStyle name="Currency 4 3 2 3 11 2 2" xfId="6502"/>
    <cellStyle name="Currency 4 3 2 3 11 3" xfId="6503"/>
    <cellStyle name="Currency 4 3 2 3 12" xfId="6504"/>
    <cellStyle name="Currency 4 3 2 3 12 2" xfId="6505"/>
    <cellStyle name="Currency 4 3 2 3 12 2 2" xfId="6506"/>
    <cellStyle name="Currency 4 3 2 3 12 3" xfId="6507"/>
    <cellStyle name="Currency 4 3 2 3 13" xfId="6508"/>
    <cellStyle name="Currency 4 3 2 3 13 2" xfId="6509"/>
    <cellStyle name="Currency 4 3 2 3 13 2 2" xfId="6510"/>
    <cellStyle name="Currency 4 3 2 3 13 3" xfId="6511"/>
    <cellStyle name="Currency 4 3 2 3 14" xfId="6512"/>
    <cellStyle name="Currency 4 3 2 3 14 2" xfId="6513"/>
    <cellStyle name="Currency 4 3 2 3 14 2 2" xfId="6514"/>
    <cellStyle name="Currency 4 3 2 3 14 3" xfId="6515"/>
    <cellStyle name="Currency 4 3 2 3 15" xfId="6516"/>
    <cellStyle name="Currency 4 3 2 3 15 2" xfId="6517"/>
    <cellStyle name="Currency 4 3 2 3 15 2 2" xfId="6518"/>
    <cellStyle name="Currency 4 3 2 3 15 3" xfId="6519"/>
    <cellStyle name="Currency 4 3 2 3 16" xfId="6520"/>
    <cellStyle name="Currency 4 3 2 3 16 2" xfId="6521"/>
    <cellStyle name="Currency 4 3 2 3 17" xfId="6522"/>
    <cellStyle name="Currency 4 3 2 3 18" xfId="6523"/>
    <cellStyle name="Currency 4 3 2 3 19" xfId="6524"/>
    <cellStyle name="Currency 4 3 2 3 2" xfId="6525"/>
    <cellStyle name="Currency 4 3 2 3 2 10" xfId="6526"/>
    <cellStyle name="Currency 4 3 2 3 2 2" xfId="6527"/>
    <cellStyle name="Currency 4 3 2 3 2 2 2" xfId="6528"/>
    <cellStyle name="Currency 4 3 2 3 2 3" xfId="6529"/>
    <cellStyle name="Currency 4 3 2 3 2 4" xfId="6530"/>
    <cellStyle name="Currency 4 3 2 3 2 5" xfId="6531"/>
    <cellStyle name="Currency 4 3 2 3 2 6" xfId="6532"/>
    <cellStyle name="Currency 4 3 2 3 2 7" xfId="6533"/>
    <cellStyle name="Currency 4 3 2 3 2 8" xfId="6534"/>
    <cellStyle name="Currency 4 3 2 3 2 9" xfId="6535"/>
    <cellStyle name="Currency 4 3 2 3 20" xfId="6536"/>
    <cellStyle name="Currency 4 3 2 3 21" xfId="6537"/>
    <cellStyle name="Currency 4 3 2 3 22" xfId="6538"/>
    <cellStyle name="Currency 4 3 2 3 23" xfId="6539"/>
    <cellStyle name="Currency 4 3 2 3 24" xfId="6540"/>
    <cellStyle name="Currency 4 3 2 3 3" xfId="6541"/>
    <cellStyle name="Currency 4 3 2 3 3 10" xfId="6542"/>
    <cellStyle name="Currency 4 3 2 3 3 2" xfId="6543"/>
    <cellStyle name="Currency 4 3 2 3 3 2 2" xfId="6544"/>
    <cellStyle name="Currency 4 3 2 3 3 3" xfId="6545"/>
    <cellStyle name="Currency 4 3 2 3 3 4" xfId="6546"/>
    <cellStyle name="Currency 4 3 2 3 3 5" xfId="6547"/>
    <cellStyle name="Currency 4 3 2 3 3 6" xfId="6548"/>
    <cellStyle name="Currency 4 3 2 3 3 7" xfId="6549"/>
    <cellStyle name="Currency 4 3 2 3 3 8" xfId="6550"/>
    <cellStyle name="Currency 4 3 2 3 3 9" xfId="6551"/>
    <cellStyle name="Currency 4 3 2 3 4" xfId="6552"/>
    <cellStyle name="Currency 4 3 2 3 4 2" xfId="6553"/>
    <cellStyle name="Currency 4 3 2 3 4 2 2" xfId="6554"/>
    <cellStyle name="Currency 4 3 2 3 4 3" xfId="6555"/>
    <cellStyle name="Currency 4 3 2 3 5" xfId="6556"/>
    <cellStyle name="Currency 4 3 2 3 5 2" xfId="6557"/>
    <cellStyle name="Currency 4 3 2 3 5 2 2" xfId="6558"/>
    <cellStyle name="Currency 4 3 2 3 5 3" xfId="6559"/>
    <cellStyle name="Currency 4 3 2 3 6" xfId="6560"/>
    <cellStyle name="Currency 4 3 2 3 6 2" xfId="6561"/>
    <cellStyle name="Currency 4 3 2 3 6 2 2" xfId="6562"/>
    <cellStyle name="Currency 4 3 2 3 6 3" xfId="6563"/>
    <cellStyle name="Currency 4 3 2 3 7" xfId="6564"/>
    <cellStyle name="Currency 4 3 2 3 7 2" xfId="6565"/>
    <cellStyle name="Currency 4 3 2 3 7 2 2" xfId="6566"/>
    <cellStyle name="Currency 4 3 2 3 7 3" xfId="6567"/>
    <cellStyle name="Currency 4 3 2 3 8" xfId="6568"/>
    <cellStyle name="Currency 4 3 2 3 8 2" xfId="6569"/>
    <cellStyle name="Currency 4 3 2 3 8 2 2" xfId="6570"/>
    <cellStyle name="Currency 4 3 2 3 8 3" xfId="6571"/>
    <cellStyle name="Currency 4 3 2 3 9" xfId="6572"/>
    <cellStyle name="Currency 4 3 2 3 9 2" xfId="6573"/>
    <cellStyle name="Currency 4 3 2 3 9 2 2" xfId="6574"/>
    <cellStyle name="Currency 4 3 2 3 9 3" xfId="6575"/>
    <cellStyle name="Currency 4 3 2 4" xfId="6576"/>
    <cellStyle name="Currency 4 3 2 4 10" xfId="6577"/>
    <cellStyle name="Currency 4 3 2 4 10 2" xfId="6578"/>
    <cellStyle name="Currency 4 3 2 4 10 2 2" xfId="6579"/>
    <cellStyle name="Currency 4 3 2 4 10 3" xfId="6580"/>
    <cellStyle name="Currency 4 3 2 4 11" xfId="6581"/>
    <cellStyle name="Currency 4 3 2 4 11 2" xfId="6582"/>
    <cellStyle name="Currency 4 3 2 4 11 2 2" xfId="6583"/>
    <cellStyle name="Currency 4 3 2 4 11 3" xfId="6584"/>
    <cellStyle name="Currency 4 3 2 4 12" xfId="6585"/>
    <cellStyle name="Currency 4 3 2 4 12 2" xfId="6586"/>
    <cellStyle name="Currency 4 3 2 4 12 2 2" xfId="6587"/>
    <cellStyle name="Currency 4 3 2 4 12 3" xfId="6588"/>
    <cellStyle name="Currency 4 3 2 4 13" xfId="6589"/>
    <cellStyle name="Currency 4 3 2 4 13 2" xfId="6590"/>
    <cellStyle name="Currency 4 3 2 4 13 2 2" xfId="6591"/>
    <cellStyle name="Currency 4 3 2 4 13 3" xfId="6592"/>
    <cellStyle name="Currency 4 3 2 4 14" xfId="6593"/>
    <cellStyle name="Currency 4 3 2 4 14 2" xfId="6594"/>
    <cellStyle name="Currency 4 3 2 4 14 2 2" xfId="6595"/>
    <cellStyle name="Currency 4 3 2 4 14 3" xfId="6596"/>
    <cellStyle name="Currency 4 3 2 4 15" xfId="6597"/>
    <cellStyle name="Currency 4 3 2 4 15 2" xfId="6598"/>
    <cellStyle name="Currency 4 3 2 4 15 2 2" xfId="6599"/>
    <cellStyle name="Currency 4 3 2 4 15 3" xfId="6600"/>
    <cellStyle name="Currency 4 3 2 4 16" xfId="6601"/>
    <cellStyle name="Currency 4 3 2 4 16 2" xfId="6602"/>
    <cellStyle name="Currency 4 3 2 4 17" xfId="6603"/>
    <cellStyle name="Currency 4 3 2 4 18" xfId="6604"/>
    <cellStyle name="Currency 4 3 2 4 19" xfId="6605"/>
    <cellStyle name="Currency 4 3 2 4 2" xfId="6606"/>
    <cellStyle name="Currency 4 3 2 4 2 10" xfId="6607"/>
    <cellStyle name="Currency 4 3 2 4 2 2" xfId="6608"/>
    <cellStyle name="Currency 4 3 2 4 2 2 2" xfId="6609"/>
    <cellStyle name="Currency 4 3 2 4 2 3" xfId="6610"/>
    <cellStyle name="Currency 4 3 2 4 2 4" xfId="6611"/>
    <cellStyle name="Currency 4 3 2 4 2 5" xfId="6612"/>
    <cellStyle name="Currency 4 3 2 4 2 6" xfId="6613"/>
    <cellStyle name="Currency 4 3 2 4 2 7" xfId="6614"/>
    <cellStyle name="Currency 4 3 2 4 2 8" xfId="6615"/>
    <cellStyle name="Currency 4 3 2 4 2 9" xfId="6616"/>
    <cellStyle name="Currency 4 3 2 4 20" xfId="6617"/>
    <cellStyle name="Currency 4 3 2 4 21" xfId="6618"/>
    <cellStyle name="Currency 4 3 2 4 22" xfId="6619"/>
    <cellStyle name="Currency 4 3 2 4 23" xfId="6620"/>
    <cellStyle name="Currency 4 3 2 4 24" xfId="6621"/>
    <cellStyle name="Currency 4 3 2 4 3" xfId="6622"/>
    <cellStyle name="Currency 4 3 2 4 3 10" xfId="6623"/>
    <cellStyle name="Currency 4 3 2 4 3 2" xfId="6624"/>
    <cellStyle name="Currency 4 3 2 4 3 2 2" xfId="6625"/>
    <cellStyle name="Currency 4 3 2 4 3 3" xfId="6626"/>
    <cellStyle name="Currency 4 3 2 4 3 4" xfId="6627"/>
    <cellStyle name="Currency 4 3 2 4 3 5" xfId="6628"/>
    <cellStyle name="Currency 4 3 2 4 3 6" xfId="6629"/>
    <cellStyle name="Currency 4 3 2 4 3 7" xfId="6630"/>
    <cellStyle name="Currency 4 3 2 4 3 8" xfId="6631"/>
    <cellStyle name="Currency 4 3 2 4 3 9" xfId="6632"/>
    <cellStyle name="Currency 4 3 2 4 4" xfId="6633"/>
    <cellStyle name="Currency 4 3 2 4 4 2" xfId="6634"/>
    <cellStyle name="Currency 4 3 2 4 4 2 2" xfId="6635"/>
    <cellStyle name="Currency 4 3 2 4 4 3" xfId="6636"/>
    <cellStyle name="Currency 4 3 2 4 5" xfId="6637"/>
    <cellStyle name="Currency 4 3 2 4 5 2" xfId="6638"/>
    <cellStyle name="Currency 4 3 2 4 5 2 2" xfId="6639"/>
    <cellStyle name="Currency 4 3 2 4 5 3" xfId="6640"/>
    <cellStyle name="Currency 4 3 2 4 6" xfId="6641"/>
    <cellStyle name="Currency 4 3 2 4 6 2" xfId="6642"/>
    <cellStyle name="Currency 4 3 2 4 6 2 2" xfId="6643"/>
    <cellStyle name="Currency 4 3 2 4 6 3" xfId="6644"/>
    <cellStyle name="Currency 4 3 2 4 7" xfId="6645"/>
    <cellStyle name="Currency 4 3 2 4 7 2" xfId="6646"/>
    <cellStyle name="Currency 4 3 2 4 7 2 2" xfId="6647"/>
    <cellStyle name="Currency 4 3 2 4 7 3" xfId="6648"/>
    <cellStyle name="Currency 4 3 2 4 8" xfId="6649"/>
    <cellStyle name="Currency 4 3 2 4 8 2" xfId="6650"/>
    <cellStyle name="Currency 4 3 2 4 8 2 2" xfId="6651"/>
    <cellStyle name="Currency 4 3 2 4 8 3" xfId="6652"/>
    <cellStyle name="Currency 4 3 2 4 9" xfId="6653"/>
    <cellStyle name="Currency 4 3 2 4 9 2" xfId="6654"/>
    <cellStyle name="Currency 4 3 2 4 9 2 2" xfId="6655"/>
    <cellStyle name="Currency 4 3 2 4 9 3" xfId="6656"/>
    <cellStyle name="Currency 4 3 2 5" xfId="6657"/>
    <cellStyle name="Currency 4 3 2 5 10" xfId="6658"/>
    <cellStyle name="Currency 4 3 2 5 10 2" xfId="6659"/>
    <cellStyle name="Currency 4 3 2 5 10 2 2" xfId="6660"/>
    <cellStyle name="Currency 4 3 2 5 10 3" xfId="6661"/>
    <cellStyle name="Currency 4 3 2 5 11" xfId="6662"/>
    <cellStyle name="Currency 4 3 2 5 11 2" xfId="6663"/>
    <cellStyle name="Currency 4 3 2 5 11 2 2" xfId="6664"/>
    <cellStyle name="Currency 4 3 2 5 11 3" xfId="6665"/>
    <cellStyle name="Currency 4 3 2 5 12" xfId="6666"/>
    <cellStyle name="Currency 4 3 2 5 12 2" xfId="6667"/>
    <cellStyle name="Currency 4 3 2 5 12 2 2" xfId="6668"/>
    <cellStyle name="Currency 4 3 2 5 12 3" xfId="6669"/>
    <cellStyle name="Currency 4 3 2 5 13" xfId="6670"/>
    <cellStyle name="Currency 4 3 2 5 13 2" xfId="6671"/>
    <cellStyle name="Currency 4 3 2 5 13 2 2" xfId="6672"/>
    <cellStyle name="Currency 4 3 2 5 13 3" xfId="6673"/>
    <cellStyle name="Currency 4 3 2 5 14" xfId="6674"/>
    <cellStyle name="Currency 4 3 2 5 14 2" xfId="6675"/>
    <cellStyle name="Currency 4 3 2 5 14 2 2" xfId="6676"/>
    <cellStyle name="Currency 4 3 2 5 14 3" xfId="6677"/>
    <cellStyle name="Currency 4 3 2 5 15" xfId="6678"/>
    <cellStyle name="Currency 4 3 2 5 15 2" xfId="6679"/>
    <cellStyle name="Currency 4 3 2 5 15 2 2" xfId="6680"/>
    <cellStyle name="Currency 4 3 2 5 15 3" xfId="6681"/>
    <cellStyle name="Currency 4 3 2 5 16" xfId="6682"/>
    <cellStyle name="Currency 4 3 2 5 16 2" xfId="6683"/>
    <cellStyle name="Currency 4 3 2 5 17" xfId="6684"/>
    <cellStyle name="Currency 4 3 2 5 18" xfId="6685"/>
    <cellStyle name="Currency 4 3 2 5 19" xfId="6686"/>
    <cellStyle name="Currency 4 3 2 5 2" xfId="6687"/>
    <cellStyle name="Currency 4 3 2 5 2 10" xfId="6688"/>
    <cellStyle name="Currency 4 3 2 5 2 2" xfId="6689"/>
    <cellStyle name="Currency 4 3 2 5 2 2 2" xfId="6690"/>
    <cellStyle name="Currency 4 3 2 5 2 3" xfId="6691"/>
    <cellStyle name="Currency 4 3 2 5 2 4" xfId="6692"/>
    <cellStyle name="Currency 4 3 2 5 2 5" xfId="6693"/>
    <cellStyle name="Currency 4 3 2 5 2 6" xfId="6694"/>
    <cellStyle name="Currency 4 3 2 5 2 7" xfId="6695"/>
    <cellStyle name="Currency 4 3 2 5 2 8" xfId="6696"/>
    <cellStyle name="Currency 4 3 2 5 2 9" xfId="6697"/>
    <cellStyle name="Currency 4 3 2 5 20" xfId="6698"/>
    <cellStyle name="Currency 4 3 2 5 21" xfId="6699"/>
    <cellStyle name="Currency 4 3 2 5 22" xfId="6700"/>
    <cellStyle name="Currency 4 3 2 5 23" xfId="6701"/>
    <cellStyle name="Currency 4 3 2 5 24" xfId="6702"/>
    <cellStyle name="Currency 4 3 2 5 3" xfId="6703"/>
    <cellStyle name="Currency 4 3 2 5 3 10" xfId="6704"/>
    <cellStyle name="Currency 4 3 2 5 3 2" xfId="6705"/>
    <cellStyle name="Currency 4 3 2 5 3 2 2" xfId="6706"/>
    <cellStyle name="Currency 4 3 2 5 3 3" xfId="6707"/>
    <cellStyle name="Currency 4 3 2 5 3 4" xfId="6708"/>
    <cellStyle name="Currency 4 3 2 5 3 5" xfId="6709"/>
    <cellStyle name="Currency 4 3 2 5 3 6" xfId="6710"/>
    <cellStyle name="Currency 4 3 2 5 3 7" xfId="6711"/>
    <cellStyle name="Currency 4 3 2 5 3 8" xfId="6712"/>
    <cellStyle name="Currency 4 3 2 5 3 9" xfId="6713"/>
    <cellStyle name="Currency 4 3 2 5 4" xfId="6714"/>
    <cellStyle name="Currency 4 3 2 5 4 2" xfId="6715"/>
    <cellStyle name="Currency 4 3 2 5 4 2 2" xfId="6716"/>
    <cellStyle name="Currency 4 3 2 5 4 3" xfId="6717"/>
    <cellStyle name="Currency 4 3 2 5 5" xfId="6718"/>
    <cellStyle name="Currency 4 3 2 5 5 2" xfId="6719"/>
    <cellStyle name="Currency 4 3 2 5 5 2 2" xfId="6720"/>
    <cellStyle name="Currency 4 3 2 5 5 3" xfId="6721"/>
    <cellStyle name="Currency 4 3 2 5 6" xfId="6722"/>
    <cellStyle name="Currency 4 3 2 5 6 2" xfId="6723"/>
    <cellStyle name="Currency 4 3 2 5 6 2 2" xfId="6724"/>
    <cellStyle name="Currency 4 3 2 5 6 3" xfId="6725"/>
    <cellStyle name="Currency 4 3 2 5 7" xfId="6726"/>
    <cellStyle name="Currency 4 3 2 5 7 2" xfId="6727"/>
    <cellStyle name="Currency 4 3 2 5 7 2 2" xfId="6728"/>
    <cellStyle name="Currency 4 3 2 5 7 3" xfId="6729"/>
    <cellStyle name="Currency 4 3 2 5 8" xfId="6730"/>
    <cellStyle name="Currency 4 3 2 5 8 2" xfId="6731"/>
    <cellStyle name="Currency 4 3 2 5 8 2 2" xfId="6732"/>
    <cellStyle name="Currency 4 3 2 5 8 3" xfId="6733"/>
    <cellStyle name="Currency 4 3 2 5 9" xfId="6734"/>
    <cellStyle name="Currency 4 3 2 5 9 2" xfId="6735"/>
    <cellStyle name="Currency 4 3 2 5 9 2 2" xfId="6736"/>
    <cellStyle name="Currency 4 3 2 5 9 3" xfId="6737"/>
    <cellStyle name="Currency 4 3 2 6" xfId="6738"/>
    <cellStyle name="Currency 4 3 2 6 10" xfId="6739"/>
    <cellStyle name="Currency 4 3 2 6 2" xfId="6740"/>
    <cellStyle name="Currency 4 3 2 6 2 2" xfId="6741"/>
    <cellStyle name="Currency 4 3 2 6 3" xfId="6742"/>
    <cellStyle name="Currency 4 3 2 6 4" xfId="6743"/>
    <cellStyle name="Currency 4 3 2 6 5" xfId="6744"/>
    <cellStyle name="Currency 4 3 2 6 6" xfId="6745"/>
    <cellStyle name="Currency 4 3 2 6 7" xfId="6746"/>
    <cellStyle name="Currency 4 3 2 6 8" xfId="6747"/>
    <cellStyle name="Currency 4 3 2 6 9" xfId="6748"/>
    <cellStyle name="Currency 4 3 2 7" xfId="6749"/>
    <cellStyle name="Currency 4 3 2 7 10" xfId="6750"/>
    <cellStyle name="Currency 4 3 2 7 2" xfId="6751"/>
    <cellStyle name="Currency 4 3 2 7 2 2" xfId="6752"/>
    <cellStyle name="Currency 4 3 2 7 3" xfId="6753"/>
    <cellStyle name="Currency 4 3 2 7 4" xfId="6754"/>
    <cellStyle name="Currency 4 3 2 7 5" xfId="6755"/>
    <cellStyle name="Currency 4 3 2 7 6" xfId="6756"/>
    <cellStyle name="Currency 4 3 2 7 7" xfId="6757"/>
    <cellStyle name="Currency 4 3 2 7 8" xfId="6758"/>
    <cellStyle name="Currency 4 3 2 7 9" xfId="6759"/>
    <cellStyle name="Currency 4 3 2 8" xfId="6760"/>
    <cellStyle name="Currency 4 3 2 8 2" xfId="6761"/>
    <cellStyle name="Currency 4 3 2 8 2 2" xfId="6762"/>
    <cellStyle name="Currency 4 3 2 8 3" xfId="6763"/>
    <cellStyle name="Currency 4 3 2 9" xfId="6764"/>
    <cellStyle name="Currency 4 3 2 9 2" xfId="6765"/>
    <cellStyle name="Currency 4 3 2 9 2 2" xfId="6766"/>
    <cellStyle name="Currency 4 3 2 9 3" xfId="6767"/>
    <cellStyle name="Currency 4 3 20" xfId="6768"/>
    <cellStyle name="Currency 4 3 20 2" xfId="6769"/>
    <cellStyle name="Currency 4 3 20 2 2" xfId="6770"/>
    <cellStyle name="Currency 4 3 20 3" xfId="6771"/>
    <cellStyle name="Currency 4 3 21" xfId="6772"/>
    <cellStyle name="Currency 4 3 21 2" xfId="6773"/>
    <cellStyle name="Currency 4 3 22" xfId="6774"/>
    <cellStyle name="Currency 4 3 23" xfId="6775"/>
    <cellStyle name="Currency 4 3 24" xfId="6776"/>
    <cellStyle name="Currency 4 3 25" xfId="6777"/>
    <cellStyle name="Currency 4 3 26" xfId="6778"/>
    <cellStyle name="Currency 4 3 27" xfId="6779"/>
    <cellStyle name="Currency 4 3 28" xfId="6780"/>
    <cellStyle name="Currency 4 3 29" xfId="6781"/>
    <cellStyle name="Currency 4 3 3" xfId="6782"/>
    <cellStyle name="Currency 4 3 3 10" xfId="6783"/>
    <cellStyle name="Currency 4 3 3 10 2" xfId="6784"/>
    <cellStyle name="Currency 4 3 3 10 2 2" xfId="6785"/>
    <cellStyle name="Currency 4 3 3 10 3" xfId="6786"/>
    <cellStyle name="Currency 4 3 3 11" xfId="6787"/>
    <cellStyle name="Currency 4 3 3 11 2" xfId="6788"/>
    <cellStyle name="Currency 4 3 3 11 2 2" xfId="6789"/>
    <cellStyle name="Currency 4 3 3 11 3" xfId="6790"/>
    <cellStyle name="Currency 4 3 3 12" xfId="6791"/>
    <cellStyle name="Currency 4 3 3 12 2" xfId="6792"/>
    <cellStyle name="Currency 4 3 3 12 2 2" xfId="6793"/>
    <cellStyle name="Currency 4 3 3 12 3" xfId="6794"/>
    <cellStyle name="Currency 4 3 3 13" xfId="6795"/>
    <cellStyle name="Currency 4 3 3 13 2" xfId="6796"/>
    <cellStyle name="Currency 4 3 3 13 2 2" xfId="6797"/>
    <cellStyle name="Currency 4 3 3 13 3" xfId="6798"/>
    <cellStyle name="Currency 4 3 3 14" xfId="6799"/>
    <cellStyle name="Currency 4 3 3 14 2" xfId="6800"/>
    <cellStyle name="Currency 4 3 3 14 2 2" xfId="6801"/>
    <cellStyle name="Currency 4 3 3 14 3" xfId="6802"/>
    <cellStyle name="Currency 4 3 3 15" xfId="6803"/>
    <cellStyle name="Currency 4 3 3 15 2" xfId="6804"/>
    <cellStyle name="Currency 4 3 3 15 2 2" xfId="6805"/>
    <cellStyle name="Currency 4 3 3 15 3" xfId="6806"/>
    <cellStyle name="Currency 4 3 3 16" xfId="6807"/>
    <cellStyle name="Currency 4 3 3 16 2" xfId="6808"/>
    <cellStyle name="Currency 4 3 3 17" xfId="6809"/>
    <cellStyle name="Currency 4 3 3 18" xfId="6810"/>
    <cellStyle name="Currency 4 3 3 19" xfId="6811"/>
    <cellStyle name="Currency 4 3 3 2" xfId="6812"/>
    <cellStyle name="Currency 4 3 3 2 10" xfId="6813"/>
    <cellStyle name="Currency 4 3 3 2 2" xfId="6814"/>
    <cellStyle name="Currency 4 3 3 2 2 2" xfId="6815"/>
    <cellStyle name="Currency 4 3 3 2 3" xfId="6816"/>
    <cellStyle name="Currency 4 3 3 2 4" xfId="6817"/>
    <cellStyle name="Currency 4 3 3 2 5" xfId="6818"/>
    <cellStyle name="Currency 4 3 3 2 6" xfId="6819"/>
    <cellStyle name="Currency 4 3 3 2 7" xfId="6820"/>
    <cellStyle name="Currency 4 3 3 2 8" xfId="6821"/>
    <cellStyle name="Currency 4 3 3 2 9" xfId="6822"/>
    <cellStyle name="Currency 4 3 3 20" xfId="6823"/>
    <cellStyle name="Currency 4 3 3 21" xfId="6824"/>
    <cellStyle name="Currency 4 3 3 22" xfId="6825"/>
    <cellStyle name="Currency 4 3 3 23" xfId="6826"/>
    <cellStyle name="Currency 4 3 3 24" xfId="6827"/>
    <cellStyle name="Currency 4 3 3 3" xfId="6828"/>
    <cellStyle name="Currency 4 3 3 3 10" xfId="6829"/>
    <cellStyle name="Currency 4 3 3 3 2" xfId="6830"/>
    <cellStyle name="Currency 4 3 3 3 2 2" xfId="6831"/>
    <cellStyle name="Currency 4 3 3 3 3" xfId="6832"/>
    <cellStyle name="Currency 4 3 3 3 4" xfId="6833"/>
    <cellStyle name="Currency 4 3 3 3 5" xfId="6834"/>
    <cellStyle name="Currency 4 3 3 3 6" xfId="6835"/>
    <cellStyle name="Currency 4 3 3 3 7" xfId="6836"/>
    <cellStyle name="Currency 4 3 3 3 8" xfId="6837"/>
    <cellStyle name="Currency 4 3 3 3 9" xfId="6838"/>
    <cellStyle name="Currency 4 3 3 4" xfId="6839"/>
    <cellStyle name="Currency 4 3 3 4 2" xfId="6840"/>
    <cellStyle name="Currency 4 3 3 4 2 2" xfId="6841"/>
    <cellStyle name="Currency 4 3 3 4 3" xfId="6842"/>
    <cellStyle name="Currency 4 3 3 5" xfId="6843"/>
    <cellStyle name="Currency 4 3 3 5 2" xfId="6844"/>
    <cellStyle name="Currency 4 3 3 5 2 2" xfId="6845"/>
    <cellStyle name="Currency 4 3 3 5 3" xfId="6846"/>
    <cellStyle name="Currency 4 3 3 6" xfId="6847"/>
    <cellStyle name="Currency 4 3 3 6 2" xfId="6848"/>
    <cellStyle name="Currency 4 3 3 6 2 2" xfId="6849"/>
    <cellStyle name="Currency 4 3 3 6 3" xfId="6850"/>
    <cellStyle name="Currency 4 3 3 7" xfId="6851"/>
    <cellStyle name="Currency 4 3 3 7 2" xfId="6852"/>
    <cellStyle name="Currency 4 3 3 7 2 2" xfId="6853"/>
    <cellStyle name="Currency 4 3 3 7 3" xfId="6854"/>
    <cellStyle name="Currency 4 3 3 8" xfId="6855"/>
    <cellStyle name="Currency 4 3 3 8 2" xfId="6856"/>
    <cellStyle name="Currency 4 3 3 8 2 2" xfId="6857"/>
    <cellStyle name="Currency 4 3 3 8 3" xfId="6858"/>
    <cellStyle name="Currency 4 3 3 9" xfId="6859"/>
    <cellStyle name="Currency 4 3 3 9 2" xfId="6860"/>
    <cellStyle name="Currency 4 3 3 9 2 2" xfId="6861"/>
    <cellStyle name="Currency 4 3 3 9 3" xfId="6862"/>
    <cellStyle name="Currency 4 3 4" xfId="6863"/>
    <cellStyle name="Currency 4 3 4 10" xfId="6864"/>
    <cellStyle name="Currency 4 3 4 10 2" xfId="6865"/>
    <cellStyle name="Currency 4 3 4 10 2 2" xfId="6866"/>
    <cellStyle name="Currency 4 3 4 10 3" xfId="6867"/>
    <cellStyle name="Currency 4 3 4 11" xfId="6868"/>
    <cellStyle name="Currency 4 3 4 11 2" xfId="6869"/>
    <cellStyle name="Currency 4 3 4 11 2 2" xfId="6870"/>
    <cellStyle name="Currency 4 3 4 11 3" xfId="6871"/>
    <cellStyle name="Currency 4 3 4 12" xfId="6872"/>
    <cellStyle name="Currency 4 3 4 12 2" xfId="6873"/>
    <cellStyle name="Currency 4 3 4 12 2 2" xfId="6874"/>
    <cellStyle name="Currency 4 3 4 12 3" xfId="6875"/>
    <cellStyle name="Currency 4 3 4 13" xfId="6876"/>
    <cellStyle name="Currency 4 3 4 13 2" xfId="6877"/>
    <cellStyle name="Currency 4 3 4 13 2 2" xfId="6878"/>
    <cellStyle name="Currency 4 3 4 13 3" xfId="6879"/>
    <cellStyle name="Currency 4 3 4 14" xfId="6880"/>
    <cellStyle name="Currency 4 3 4 14 2" xfId="6881"/>
    <cellStyle name="Currency 4 3 4 14 2 2" xfId="6882"/>
    <cellStyle name="Currency 4 3 4 14 3" xfId="6883"/>
    <cellStyle name="Currency 4 3 4 15" xfId="6884"/>
    <cellStyle name="Currency 4 3 4 15 2" xfId="6885"/>
    <cellStyle name="Currency 4 3 4 15 2 2" xfId="6886"/>
    <cellStyle name="Currency 4 3 4 15 3" xfId="6887"/>
    <cellStyle name="Currency 4 3 4 16" xfId="6888"/>
    <cellStyle name="Currency 4 3 4 16 2" xfId="6889"/>
    <cellStyle name="Currency 4 3 4 17" xfId="6890"/>
    <cellStyle name="Currency 4 3 4 18" xfId="6891"/>
    <cellStyle name="Currency 4 3 4 19" xfId="6892"/>
    <cellStyle name="Currency 4 3 4 2" xfId="6893"/>
    <cellStyle name="Currency 4 3 4 2 10" xfId="6894"/>
    <cellStyle name="Currency 4 3 4 2 2" xfId="6895"/>
    <cellStyle name="Currency 4 3 4 2 2 2" xfId="6896"/>
    <cellStyle name="Currency 4 3 4 2 3" xfId="6897"/>
    <cellStyle name="Currency 4 3 4 2 4" xfId="6898"/>
    <cellStyle name="Currency 4 3 4 2 5" xfId="6899"/>
    <cellStyle name="Currency 4 3 4 2 6" xfId="6900"/>
    <cellStyle name="Currency 4 3 4 2 7" xfId="6901"/>
    <cellStyle name="Currency 4 3 4 2 8" xfId="6902"/>
    <cellStyle name="Currency 4 3 4 2 9" xfId="6903"/>
    <cellStyle name="Currency 4 3 4 20" xfId="6904"/>
    <cellStyle name="Currency 4 3 4 21" xfId="6905"/>
    <cellStyle name="Currency 4 3 4 22" xfId="6906"/>
    <cellStyle name="Currency 4 3 4 23" xfId="6907"/>
    <cellStyle name="Currency 4 3 4 24" xfId="6908"/>
    <cellStyle name="Currency 4 3 4 3" xfId="6909"/>
    <cellStyle name="Currency 4 3 4 3 10" xfId="6910"/>
    <cellStyle name="Currency 4 3 4 3 2" xfId="6911"/>
    <cellStyle name="Currency 4 3 4 3 2 2" xfId="6912"/>
    <cellStyle name="Currency 4 3 4 3 3" xfId="6913"/>
    <cellStyle name="Currency 4 3 4 3 4" xfId="6914"/>
    <cellStyle name="Currency 4 3 4 3 5" xfId="6915"/>
    <cellStyle name="Currency 4 3 4 3 6" xfId="6916"/>
    <cellStyle name="Currency 4 3 4 3 7" xfId="6917"/>
    <cellStyle name="Currency 4 3 4 3 8" xfId="6918"/>
    <cellStyle name="Currency 4 3 4 3 9" xfId="6919"/>
    <cellStyle name="Currency 4 3 4 4" xfId="6920"/>
    <cellStyle name="Currency 4 3 4 4 2" xfId="6921"/>
    <cellStyle name="Currency 4 3 4 4 2 2" xfId="6922"/>
    <cellStyle name="Currency 4 3 4 4 3" xfId="6923"/>
    <cellStyle name="Currency 4 3 4 5" xfId="6924"/>
    <cellStyle name="Currency 4 3 4 5 2" xfId="6925"/>
    <cellStyle name="Currency 4 3 4 5 2 2" xfId="6926"/>
    <cellStyle name="Currency 4 3 4 5 3" xfId="6927"/>
    <cellStyle name="Currency 4 3 4 6" xfId="6928"/>
    <cellStyle name="Currency 4 3 4 6 2" xfId="6929"/>
    <cellStyle name="Currency 4 3 4 6 2 2" xfId="6930"/>
    <cellStyle name="Currency 4 3 4 6 3" xfId="6931"/>
    <cellStyle name="Currency 4 3 4 7" xfId="6932"/>
    <cellStyle name="Currency 4 3 4 7 2" xfId="6933"/>
    <cellStyle name="Currency 4 3 4 7 2 2" xfId="6934"/>
    <cellStyle name="Currency 4 3 4 7 3" xfId="6935"/>
    <cellStyle name="Currency 4 3 4 8" xfId="6936"/>
    <cellStyle name="Currency 4 3 4 8 2" xfId="6937"/>
    <cellStyle name="Currency 4 3 4 8 2 2" xfId="6938"/>
    <cellStyle name="Currency 4 3 4 8 3" xfId="6939"/>
    <cellStyle name="Currency 4 3 4 9" xfId="6940"/>
    <cellStyle name="Currency 4 3 4 9 2" xfId="6941"/>
    <cellStyle name="Currency 4 3 4 9 2 2" xfId="6942"/>
    <cellStyle name="Currency 4 3 4 9 3" xfId="6943"/>
    <cellStyle name="Currency 4 3 5" xfId="6944"/>
    <cellStyle name="Currency 4 3 5 10" xfId="6945"/>
    <cellStyle name="Currency 4 3 5 10 2" xfId="6946"/>
    <cellStyle name="Currency 4 3 5 10 2 2" xfId="6947"/>
    <cellStyle name="Currency 4 3 5 10 3" xfId="6948"/>
    <cellStyle name="Currency 4 3 5 11" xfId="6949"/>
    <cellStyle name="Currency 4 3 5 11 2" xfId="6950"/>
    <cellStyle name="Currency 4 3 5 11 2 2" xfId="6951"/>
    <cellStyle name="Currency 4 3 5 11 3" xfId="6952"/>
    <cellStyle name="Currency 4 3 5 12" xfId="6953"/>
    <cellStyle name="Currency 4 3 5 12 2" xfId="6954"/>
    <cellStyle name="Currency 4 3 5 12 2 2" xfId="6955"/>
    <cellStyle name="Currency 4 3 5 12 3" xfId="6956"/>
    <cellStyle name="Currency 4 3 5 13" xfId="6957"/>
    <cellStyle name="Currency 4 3 5 13 2" xfId="6958"/>
    <cellStyle name="Currency 4 3 5 13 2 2" xfId="6959"/>
    <cellStyle name="Currency 4 3 5 13 3" xfId="6960"/>
    <cellStyle name="Currency 4 3 5 14" xfId="6961"/>
    <cellStyle name="Currency 4 3 5 14 2" xfId="6962"/>
    <cellStyle name="Currency 4 3 5 14 2 2" xfId="6963"/>
    <cellStyle name="Currency 4 3 5 14 3" xfId="6964"/>
    <cellStyle name="Currency 4 3 5 15" xfId="6965"/>
    <cellStyle name="Currency 4 3 5 15 2" xfId="6966"/>
    <cellStyle name="Currency 4 3 5 15 2 2" xfId="6967"/>
    <cellStyle name="Currency 4 3 5 15 3" xfId="6968"/>
    <cellStyle name="Currency 4 3 5 16" xfId="6969"/>
    <cellStyle name="Currency 4 3 5 16 2" xfId="6970"/>
    <cellStyle name="Currency 4 3 5 17" xfId="6971"/>
    <cellStyle name="Currency 4 3 5 18" xfId="6972"/>
    <cellStyle name="Currency 4 3 5 19" xfId="6973"/>
    <cellStyle name="Currency 4 3 5 2" xfId="6974"/>
    <cellStyle name="Currency 4 3 5 2 10" xfId="6975"/>
    <cellStyle name="Currency 4 3 5 2 2" xfId="6976"/>
    <cellStyle name="Currency 4 3 5 2 2 2" xfId="6977"/>
    <cellStyle name="Currency 4 3 5 2 3" xfId="6978"/>
    <cellStyle name="Currency 4 3 5 2 4" xfId="6979"/>
    <cellStyle name="Currency 4 3 5 2 5" xfId="6980"/>
    <cellStyle name="Currency 4 3 5 2 6" xfId="6981"/>
    <cellStyle name="Currency 4 3 5 2 7" xfId="6982"/>
    <cellStyle name="Currency 4 3 5 2 8" xfId="6983"/>
    <cellStyle name="Currency 4 3 5 2 9" xfId="6984"/>
    <cellStyle name="Currency 4 3 5 20" xfId="6985"/>
    <cellStyle name="Currency 4 3 5 21" xfId="6986"/>
    <cellStyle name="Currency 4 3 5 22" xfId="6987"/>
    <cellStyle name="Currency 4 3 5 23" xfId="6988"/>
    <cellStyle name="Currency 4 3 5 24" xfId="6989"/>
    <cellStyle name="Currency 4 3 5 3" xfId="6990"/>
    <cellStyle name="Currency 4 3 5 3 10" xfId="6991"/>
    <cellStyle name="Currency 4 3 5 3 2" xfId="6992"/>
    <cellStyle name="Currency 4 3 5 3 2 2" xfId="6993"/>
    <cellStyle name="Currency 4 3 5 3 3" xfId="6994"/>
    <cellStyle name="Currency 4 3 5 3 4" xfId="6995"/>
    <cellStyle name="Currency 4 3 5 3 5" xfId="6996"/>
    <cellStyle name="Currency 4 3 5 3 6" xfId="6997"/>
    <cellStyle name="Currency 4 3 5 3 7" xfId="6998"/>
    <cellStyle name="Currency 4 3 5 3 8" xfId="6999"/>
    <cellStyle name="Currency 4 3 5 3 9" xfId="7000"/>
    <cellStyle name="Currency 4 3 5 4" xfId="7001"/>
    <cellStyle name="Currency 4 3 5 4 2" xfId="7002"/>
    <cellStyle name="Currency 4 3 5 4 2 2" xfId="7003"/>
    <cellStyle name="Currency 4 3 5 4 3" xfId="7004"/>
    <cellStyle name="Currency 4 3 5 5" xfId="7005"/>
    <cellStyle name="Currency 4 3 5 5 2" xfId="7006"/>
    <cellStyle name="Currency 4 3 5 5 2 2" xfId="7007"/>
    <cellStyle name="Currency 4 3 5 5 3" xfId="7008"/>
    <cellStyle name="Currency 4 3 5 6" xfId="7009"/>
    <cellStyle name="Currency 4 3 5 6 2" xfId="7010"/>
    <cellStyle name="Currency 4 3 5 6 2 2" xfId="7011"/>
    <cellStyle name="Currency 4 3 5 6 3" xfId="7012"/>
    <cellStyle name="Currency 4 3 5 7" xfId="7013"/>
    <cellStyle name="Currency 4 3 5 7 2" xfId="7014"/>
    <cellStyle name="Currency 4 3 5 7 2 2" xfId="7015"/>
    <cellStyle name="Currency 4 3 5 7 3" xfId="7016"/>
    <cellStyle name="Currency 4 3 5 8" xfId="7017"/>
    <cellStyle name="Currency 4 3 5 8 2" xfId="7018"/>
    <cellStyle name="Currency 4 3 5 8 2 2" xfId="7019"/>
    <cellStyle name="Currency 4 3 5 8 3" xfId="7020"/>
    <cellStyle name="Currency 4 3 5 9" xfId="7021"/>
    <cellStyle name="Currency 4 3 5 9 2" xfId="7022"/>
    <cellStyle name="Currency 4 3 5 9 2 2" xfId="7023"/>
    <cellStyle name="Currency 4 3 5 9 3" xfId="7024"/>
    <cellStyle name="Currency 4 3 6" xfId="7025"/>
    <cellStyle name="Currency 4 3 6 10" xfId="7026"/>
    <cellStyle name="Currency 4 3 6 10 2" xfId="7027"/>
    <cellStyle name="Currency 4 3 6 10 2 2" xfId="7028"/>
    <cellStyle name="Currency 4 3 6 10 3" xfId="7029"/>
    <cellStyle name="Currency 4 3 6 11" xfId="7030"/>
    <cellStyle name="Currency 4 3 6 11 2" xfId="7031"/>
    <cellStyle name="Currency 4 3 6 11 2 2" xfId="7032"/>
    <cellStyle name="Currency 4 3 6 11 3" xfId="7033"/>
    <cellStyle name="Currency 4 3 6 12" xfId="7034"/>
    <cellStyle name="Currency 4 3 6 12 2" xfId="7035"/>
    <cellStyle name="Currency 4 3 6 12 2 2" xfId="7036"/>
    <cellStyle name="Currency 4 3 6 12 3" xfId="7037"/>
    <cellStyle name="Currency 4 3 6 13" xfId="7038"/>
    <cellStyle name="Currency 4 3 6 13 2" xfId="7039"/>
    <cellStyle name="Currency 4 3 6 13 2 2" xfId="7040"/>
    <cellStyle name="Currency 4 3 6 13 3" xfId="7041"/>
    <cellStyle name="Currency 4 3 6 14" xfId="7042"/>
    <cellStyle name="Currency 4 3 6 14 2" xfId="7043"/>
    <cellStyle name="Currency 4 3 6 14 2 2" xfId="7044"/>
    <cellStyle name="Currency 4 3 6 14 3" xfId="7045"/>
    <cellStyle name="Currency 4 3 6 15" xfId="7046"/>
    <cellStyle name="Currency 4 3 6 15 2" xfId="7047"/>
    <cellStyle name="Currency 4 3 6 15 2 2" xfId="7048"/>
    <cellStyle name="Currency 4 3 6 15 3" xfId="7049"/>
    <cellStyle name="Currency 4 3 6 16" xfId="7050"/>
    <cellStyle name="Currency 4 3 6 16 2" xfId="7051"/>
    <cellStyle name="Currency 4 3 6 17" xfId="7052"/>
    <cellStyle name="Currency 4 3 6 18" xfId="7053"/>
    <cellStyle name="Currency 4 3 6 19" xfId="7054"/>
    <cellStyle name="Currency 4 3 6 2" xfId="7055"/>
    <cellStyle name="Currency 4 3 6 2 10" xfId="7056"/>
    <cellStyle name="Currency 4 3 6 2 2" xfId="7057"/>
    <cellStyle name="Currency 4 3 6 2 2 2" xfId="7058"/>
    <cellStyle name="Currency 4 3 6 2 3" xfId="7059"/>
    <cellStyle name="Currency 4 3 6 2 4" xfId="7060"/>
    <cellStyle name="Currency 4 3 6 2 5" xfId="7061"/>
    <cellStyle name="Currency 4 3 6 2 6" xfId="7062"/>
    <cellStyle name="Currency 4 3 6 2 7" xfId="7063"/>
    <cellStyle name="Currency 4 3 6 2 8" xfId="7064"/>
    <cellStyle name="Currency 4 3 6 2 9" xfId="7065"/>
    <cellStyle name="Currency 4 3 6 20" xfId="7066"/>
    <cellStyle name="Currency 4 3 6 21" xfId="7067"/>
    <cellStyle name="Currency 4 3 6 22" xfId="7068"/>
    <cellStyle name="Currency 4 3 6 23" xfId="7069"/>
    <cellStyle name="Currency 4 3 6 24" xfId="7070"/>
    <cellStyle name="Currency 4 3 6 3" xfId="7071"/>
    <cellStyle name="Currency 4 3 6 3 10" xfId="7072"/>
    <cellStyle name="Currency 4 3 6 3 2" xfId="7073"/>
    <cellStyle name="Currency 4 3 6 3 2 2" xfId="7074"/>
    <cellStyle name="Currency 4 3 6 3 3" xfId="7075"/>
    <cellStyle name="Currency 4 3 6 3 4" xfId="7076"/>
    <cellStyle name="Currency 4 3 6 3 5" xfId="7077"/>
    <cellStyle name="Currency 4 3 6 3 6" xfId="7078"/>
    <cellStyle name="Currency 4 3 6 3 7" xfId="7079"/>
    <cellStyle name="Currency 4 3 6 3 8" xfId="7080"/>
    <cellStyle name="Currency 4 3 6 3 9" xfId="7081"/>
    <cellStyle name="Currency 4 3 6 4" xfId="7082"/>
    <cellStyle name="Currency 4 3 6 4 2" xfId="7083"/>
    <cellStyle name="Currency 4 3 6 4 2 2" xfId="7084"/>
    <cellStyle name="Currency 4 3 6 4 3" xfId="7085"/>
    <cellStyle name="Currency 4 3 6 5" xfId="7086"/>
    <cellStyle name="Currency 4 3 6 5 2" xfId="7087"/>
    <cellStyle name="Currency 4 3 6 5 2 2" xfId="7088"/>
    <cellStyle name="Currency 4 3 6 5 3" xfId="7089"/>
    <cellStyle name="Currency 4 3 6 6" xfId="7090"/>
    <cellStyle name="Currency 4 3 6 6 2" xfId="7091"/>
    <cellStyle name="Currency 4 3 6 6 2 2" xfId="7092"/>
    <cellStyle name="Currency 4 3 6 6 3" xfId="7093"/>
    <cellStyle name="Currency 4 3 6 7" xfId="7094"/>
    <cellStyle name="Currency 4 3 6 7 2" xfId="7095"/>
    <cellStyle name="Currency 4 3 6 7 2 2" xfId="7096"/>
    <cellStyle name="Currency 4 3 6 7 3" xfId="7097"/>
    <cellStyle name="Currency 4 3 6 8" xfId="7098"/>
    <cellStyle name="Currency 4 3 6 8 2" xfId="7099"/>
    <cellStyle name="Currency 4 3 6 8 2 2" xfId="7100"/>
    <cellStyle name="Currency 4 3 6 8 3" xfId="7101"/>
    <cellStyle name="Currency 4 3 6 9" xfId="7102"/>
    <cellStyle name="Currency 4 3 6 9 2" xfId="7103"/>
    <cellStyle name="Currency 4 3 6 9 2 2" xfId="7104"/>
    <cellStyle name="Currency 4 3 6 9 3" xfId="7105"/>
    <cellStyle name="Currency 4 3 7" xfId="7106"/>
    <cellStyle name="Currency 4 3 7 10" xfId="7107"/>
    <cellStyle name="Currency 4 3 7 2" xfId="7108"/>
    <cellStyle name="Currency 4 3 7 2 2" xfId="7109"/>
    <cellStyle name="Currency 4 3 7 3" xfId="7110"/>
    <cellStyle name="Currency 4 3 7 4" xfId="7111"/>
    <cellStyle name="Currency 4 3 7 5" xfId="7112"/>
    <cellStyle name="Currency 4 3 7 6" xfId="7113"/>
    <cellStyle name="Currency 4 3 7 7" xfId="7114"/>
    <cellStyle name="Currency 4 3 7 8" xfId="7115"/>
    <cellStyle name="Currency 4 3 7 9" xfId="7116"/>
    <cellStyle name="Currency 4 3 8" xfId="7117"/>
    <cellStyle name="Currency 4 3 8 10" xfId="7118"/>
    <cellStyle name="Currency 4 3 8 2" xfId="7119"/>
    <cellStyle name="Currency 4 3 8 2 2" xfId="7120"/>
    <cellStyle name="Currency 4 3 8 3" xfId="7121"/>
    <cellStyle name="Currency 4 3 8 4" xfId="7122"/>
    <cellStyle name="Currency 4 3 8 5" xfId="7123"/>
    <cellStyle name="Currency 4 3 8 6" xfId="7124"/>
    <cellStyle name="Currency 4 3 8 7" xfId="7125"/>
    <cellStyle name="Currency 4 3 8 8" xfId="7126"/>
    <cellStyle name="Currency 4 3 8 9" xfId="7127"/>
    <cellStyle name="Currency 4 3 9" xfId="7128"/>
    <cellStyle name="Currency 4 3 9 2" xfId="7129"/>
    <cellStyle name="Currency 4 3 9 2 2" xfId="7130"/>
    <cellStyle name="Currency 4 3 9 3" xfId="7131"/>
    <cellStyle name="Currency 4 30" xfId="7132"/>
    <cellStyle name="Currency 4 31" xfId="7133"/>
    <cellStyle name="Currency 4 32" xfId="7134"/>
    <cellStyle name="Currency 4 33" xfId="7135"/>
    <cellStyle name="Currency 4 4" xfId="7136"/>
    <cellStyle name="Currency 4 4 10" xfId="7137"/>
    <cellStyle name="Currency 4 4 10 2" xfId="7138"/>
    <cellStyle name="Currency 4 4 10 2 2" xfId="7139"/>
    <cellStyle name="Currency 4 4 10 3" xfId="7140"/>
    <cellStyle name="Currency 4 4 11" xfId="7141"/>
    <cellStyle name="Currency 4 4 11 2" xfId="7142"/>
    <cellStyle name="Currency 4 4 11 2 2" xfId="7143"/>
    <cellStyle name="Currency 4 4 11 3" xfId="7144"/>
    <cellStyle name="Currency 4 4 12" xfId="7145"/>
    <cellStyle name="Currency 4 4 12 2" xfId="7146"/>
    <cellStyle name="Currency 4 4 12 2 2" xfId="7147"/>
    <cellStyle name="Currency 4 4 12 3" xfId="7148"/>
    <cellStyle name="Currency 4 4 13" xfId="7149"/>
    <cellStyle name="Currency 4 4 13 2" xfId="7150"/>
    <cellStyle name="Currency 4 4 13 2 2" xfId="7151"/>
    <cellStyle name="Currency 4 4 13 3" xfId="7152"/>
    <cellStyle name="Currency 4 4 14" xfId="7153"/>
    <cellStyle name="Currency 4 4 14 2" xfId="7154"/>
    <cellStyle name="Currency 4 4 14 2 2" xfId="7155"/>
    <cellStyle name="Currency 4 4 14 3" xfId="7156"/>
    <cellStyle name="Currency 4 4 15" xfId="7157"/>
    <cellStyle name="Currency 4 4 15 2" xfId="7158"/>
    <cellStyle name="Currency 4 4 15 2 2" xfId="7159"/>
    <cellStyle name="Currency 4 4 15 3" xfId="7160"/>
    <cellStyle name="Currency 4 4 16" xfId="7161"/>
    <cellStyle name="Currency 4 4 16 2" xfId="7162"/>
    <cellStyle name="Currency 4 4 16 2 2" xfId="7163"/>
    <cellStyle name="Currency 4 4 16 3" xfId="7164"/>
    <cellStyle name="Currency 4 4 17" xfId="7165"/>
    <cellStyle name="Currency 4 4 17 2" xfId="7166"/>
    <cellStyle name="Currency 4 4 17 2 2" xfId="7167"/>
    <cellStyle name="Currency 4 4 17 3" xfId="7168"/>
    <cellStyle name="Currency 4 4 18" xfId="7169"/>
    <cellStyle name="Currency 4 4 18 2" xfId="7170"/>
    <cellStyle name="Currency 4 4 18 2 2" xfId="7171"/>
    <cellStyle name="Currency 4 4 18 3" xfId="7172"/>
    <cellStyle name="Currency 4 4 19" xfId="7173"/>
    <cellStyle name="Currency 4 4 19 2" xfId="7174"/>
    <cellStyle name="Currency 4 4 19 2 2" xfId="7175"/>
    <cellStyle name="Currency 4 4 19 3" xfId="7176"/>
    <cellStyle name="Currency 4 4 2" xfId="7177"/>
    <cellStyle name="Currency 4 4 2 10" xfId="7178"/>
    <cellStyle name="Currency 4 4 2 10 2" xfId="7179"/>
    <cellStyle name="Currency 4 4 2 10 2 2" xfId="7180"/>
    <cellStyle name="Currency 4 4 2 10 3" xfId="7181"/>
    <cellStyle name="Currency 4 4 2 11" xfId="7182"/>
    <cellStyle name="Currency 4 4 2 11 2" xfId="7183"/>
    <cellStyle name="Currency 4 4 2 11 2 2" xfId="7184"/>
    <cellStyle name="Currency 4 4 2 11 3" xfId="7185"/>
    <cellStyle name="Currency 4 4 2 12" xfId="7186"/>
    <cellStyle name="Currency 4 4 2 12 2" xfId="7187"/>
    <cellStyle name="Currency 4 4 2 12 2 2" xfId="7188"/>
    <cellStyle name="Currency 4 4 2 12 3" xfId="7189"/>
    <cellStyle name="Currency 4 4 2 13" xfId="7190"/>
    <cellStyle name="Currency 4 4 2 13 2" xfId="7191"/>
    <cellStyle name="Currency 4 4 2 13 2 2" xfId="7192"/>
    <cellStyle name="Currency 4 4 2 13 3" xfId="7193"/>
    <cellStyle name="Currency 4 4 2 14" xfId="7194"/>
    <cellStyle name="Currency 4 4 2 14 2" xfId="7195"/>
    <cellStyle name="Currency 4 4 2 14 2 2" xfId="7196"/>
    <cellStyle name="Currency 4 4 2 14 3" xfId="7197"/>
    <cellStyle name="Currency 4 4 2 15" xfId="7198"/>
    <cellStyle name="Currency 4 4 2 15 2" xfId="7199"/>
    <cellStyle name="Currency 4 4 2 15 2 2" xfId="7200"/>
    <cellStyle name="Currency 4 4 2 15 3" xfId="7201"/>
    <cellStyle name="Currency 4 4 2 16" xfId="7202"/>
    <cellStyle name="Currency 4 4 2 16 2" xfId="7203"/>
    <cellStyle name="Currency 4 4 2 16 2 2" xfId="7204"/>
    <cellStyle name="Currency 4 4 2 16 3" xfId="7205"/>
    <cellStyle name="Currency 4 4 2 17" xfId="7206"/>
    <cellStyle name="Currency 4 4 2 17 2" xfId="7207"/>
    <cellStyle name="Currency 4 4 2 17 2 2" xfId="7208"/>
    <cellStyle name="Currency 4 4 2 17 3" xfId="7209"/>
    <cellStyle name="Currency 4 4 2 18" xfId="7210"/>
    <cellStyle name="Currency 4 4 2 18 2" xfId="7211"/>
    <cellStyle name="Currency 4 4 2 18 2 2" xfId="7212"/>
    <cellStyle name="Currency 4 4 2 18 3" xfId="7213"/>
    <cellStyle name="Currency 4 4 2 19" xfId="7214"/>
    <cellStyle name="Currency 4 4 2 19 2" xfId="7215"/>
    <cellStyle name="Currency 4 4 2 19 2 2" xfId="7216"/>
    <cellStyle name="Currency 4 4 2 19 3" xfId="7217"/>
    <cellStyle name="Currency 4 4 2 2" xfId="7218"/>
    <cellStyle name="Currency 4 4 2 2 10" xfId="7219"/>
    <cellStyle name="Currency 4 4 2 2 10 2" xfId="7220"/>
    <cellStyle name="Currency 4 4 2 2 10 2 2" xfId="7221"/>
    <cellStyle name="Currency 4 4 2 2 10 3" xfId="7222"/>
    <cellStyle name="Currency 4 4 2 2 11" xfId="7223"/>
    <cellStyle name="Currency 4 4 2 2 11 2" xfId="7224"/>
    <cellStyle name="Currency 4 4 2 2 11 2 2" xfId="7225"/>
    <cellStyle name="Currency 4 4 2 2 11 3" xfId="7226"/>
    <cellStyle name="Currency 4 4 2 2 12" xfId="7227"/>
    <cellStyle name="Currency 4 4 2 2 12 2" xfId="7228"/>
    <cellStyle name="Currency 4 4 2 2 12 2 2" xfId="7229"/>
    <cellStyle name="Currency 4 4 2 2 12 3" xfId="7230"/>
    <cellStyle name="Currency 4 4 2 2 13" xfId="7231"/>
    <cellStyle name="Currency 4 4 2 2 13 2" xfId="7232"/>
    <cellStyle name="Currency 4 4 2 2 13 2 2" xfId="7233"/>
    <cellStyle name="Currency 4 4 2 2 13 3" xfId="7234"/>
    <cellStyle name="Currency 4 4 2 2 14" xfId="7235"/>
    <cellStyle name="Currency 4 4 2 2 14 2" xfId="7236"/>
    <cellStyle name="Currency 4 4 2 2 14 2 2" xfId="7237"/>
    <cellStyle name="Currency 4 4 2 2 14 3" xfId="7238"/>
    <cellStyle name="Currency 4 4 2 2 15" xfId="7239"/>
    <cellStyle name="Currency 4 4 2 2 15 2" xfId="7240"/>
    <cellStyle name="Currency 4 4 2 2 15 2 2" xfId="7241"/>
    <cellStyle name="Currency 4 4 2 2 15 3" xfId="7242"/>
    <cellStyle name="Currency 4 4 2 2 16" xfId="7243"/>
    <cellStyle name="Currency 4 4 2 2 16 2" xfId="7244"/>
    <cellStyle name="Currency 4 4 2 2 17" xfId="7245"/>
    <cellStyle name="Currency 4 4 2 2 18" xfId="7246"/>
    <cellStyle name="Currency 4 4 2 2 19" xfId="7247"/>
    <cellStyle name="Currency 4 4 2 2 2" xfId="7248"/>
    <cellStyle name="Currency 4 4 2 2 2 10" xfId="7249"/>
    <cellStyle name="Currency 4 4 2 2 2 2" xfId="7250"/>
    <cellStyle name="Currency 4 4 2 2 2 2 2" xfId="7251"/>
    <cellStyle name="Currency 4 4 2 2 2 3" xfId="7252"/>
    <cellStyle name="Currency 4 4 2 2 2 4" xfId="7253"/>
    <cellStyle name="Currency 4 4 2 2 2 5" xfId="7254"/>
    <cellStyle name="Currency 4 4 2 2 2 6" xfId="7255"/>
    <cellStyle name="Currency 4 4 2 2 2 7" xfId="7256"/>
    <cellStyle name="Currency 4 4 2 2 2 8" xfId="7257"/>
    <cellStyle name="Currency 4 4 2 2 2 9" xfId="7258"/>
    <cellStyle name="Currency 4 4 2 2 20" xfId="7259"/>
    <cellStyle name="Currency 4 4 2 2 21" xfId="7260"/>
    <cellStyle name="Currency 4 4 2 2 22" xfId="7261"/>
    <cellStyle name="Currency 4 4 2 2 23" xfId="7262"/>
    <cellStyle name="Currency 4 4 2 2 24" xfId="7263"/>
    <cellStyle name="Currency 4 4 2 2 3" xfId="7264"/>
    <cellStyle name="Currency 4 4 2 2 3 10" xfId="7265"/>
    <cellStyle name="Currency 4 4 2 2 3 2" xfId="7266"/>
    <cellStyle name="Currency 4 4 2 2 3 2 2" xfId="7267"/>
    <cellStyle name="Currency 4 4 2 2 3 3" xfId="7268"/>
    <cellStyle name="Currency 4 4 2 2 3 4" xfId="7269"/>
    <cellStyle name="Currency 4 4 2 2 3 5" xfId="7270"/>
    <cellStyle name="Currency 4 4 2 2 3 6" xfId="7271"/>
    <cellStyle name="Currency 4 4 2 2 3 7" xfId="7272"/>
    <cellStyle name="Currency 4 4 2 2 3 8" xfId="7273"/>
    <cellStyle name="Currency 4 4 2 2 3 9" xfId="7274"/>
    <cellStyle name="Currency 4 4 2 2 4" xfId="7275"/>
    <cellStyle name="Currency 4 4 2 2 4 2" xfId="7276"/>
    <cellStyle name="Currency 4 4 2 2 4 2 2" xfId="7277"/>
    <cellStyle name="Currency 4 4 2 2 4 3" xfId="7278"/>
    <cellStyle name="Currency 4 4 2 2 5" xfId="7279"/>
    <cellStyle name="Currency 4 4 2 2 5 2" xfId="7280"/>
    <cellStyle name="Currency 4 4 2 2 5 2 2" xfId="7281"/>
    <cellStyle name="Currency 4 4 2 2 5 3" xfId="7282"/>
    <cellStyle name="Currency 4 4 2 2 6" xfId="7283"/>
    <cellStyle name="Currency 4 4 2 2 6 2" xfId="7284"/>
    <cellStyle name="Currency 4 4 2 2 6 2 2" xfId="7285"/>
    <cellStyle name="Currency 4 4 2 2 6 3" xfId="7286"/>
    <cellStyle name="Currency 4 4 2 2 7" xfId="7287"/>
    <cellStyle name="Currency 4 4 2 2 7 2" xfId="7288"/>
    <cellStyle name="Currency 4 4 2 2 7 2 2" xfId="7289"/>
    <cellStyle name="Currency 4 4 2 2 7 3" xfId="7290"/>
    <cellStyle name="Currency 4 4 2 2 8" xfId="7291"/>
    <cellStyle name="Currency 4 4 2 2 8 2" xfId="7292"/>
    <cellStyle name="Currency 4 4 2 2 8 2 2" xfId="7293"/>
    <cellStyle name="Currency 4 4 2 2 8 3" xfId="7294"/>
    <cellStyle name="Currency 4 4 2 2 9" xfId="7295"/>
    <cellStyle name="Currency 4 4 2 2 9 2" xfId="7296"/>
    <cellStyle name="Currency 4 4 2 2 9 2 2" xfId="7297"/>
    <cellStyle name="Currency 4 4 2 2 9 3" xfId="7298"/>
    <cellStyle name="Currency 4 4 2 20" xfId="7299"/>
    <cellStyle name="Currency 4 4 2 20 2" xfId="7300"/>
    <cellStyle name="Currency 4 4 2 21" xfId="7301"/>
    <cellStyle name="Currency 4 4 2 22" xfId="7302"/>
    <cellStyle name="Currency 4 4 2 23" xfId="7303"/>
    <cellStyle name="Currency 4 4 2 24" xfId="7304"/>
    <cellStyle name="Currency 4 4 2 25" xfId="7305"/>
    <cellStyle name="Currency 4 4 2 26" xfId="7306"/>
    <cellStyle name="Currency 4 4 2 27" xfId="7307"/>
    <cellStyle name="Currency 4 4 2 28" xfId="7308"/>
    <cellStyle name="Currency 4 4 2 3" xfId="7309"/>
    <cellStyle name="Currency 4 4 2 3 10" xfId="7310"/>
    <cellStyle name="Currency 4 4 2 3 10 2" xfId="7311"/>
    <cellStyle name="Currency 4 4 2 3 10 2 2" xfId="7312"/>
    <cellStyle name="Currency 4 4 2 3 10 3" xfId="7313"/>
    <cellStyle name="Currency 4 4 2 3 11" xfId="7314"/>
    <cellStyle name="Currency 4 4 2 3 11 2" xfId="7315"/>
    <cellStyle name="Currency 4 4 2 3 11 2 2" xfId="7316"/>
    <cellStyle name="Currency 4 4 2 3 11 3" xfId="7317"/>
    <cellStyle name="Currency 4 4 2 3 12" xfId="7318"/>
    <cellStyle name="Currency 4 4 2 3 12 2" xfId="7319"/>
    <cellStyle name="Currency 4 4 2 3 12 2 2" xfId="7320"/>
    <cellStyle name="Currency 4 4 2 3 12 3" xfId="7321"/>
    <cellStyle name="Currency 4 4 2 3 13" xfId="7322"/>
    <cellStyle name="Currency 4 4 2 3 13 2" xfId="7323"/>
    <cellStyle name="Currency 4 4 2 3 13 2 2" xfId="7324"/>
    <cellStyle name="Currency 4 4 2 3 13 3" xfId="7325"/>
    <cellStyle name="Currency 4 4 2 3 14" xfId="7326"/>
    <cellStyle name="Currency 4 4 2 3 14 2" xfId="7327"/>
    <cellStyle name="Currency 4 4 2 3 14 2 2" xfId="7328"/>
    <cellStyle name="Currency 4 4 2 3 14 3" xfId="7329"/>
    <cellStyle name="Currency 4 4 2 3 15" xfId="7330"/>
    <cellStyle name="Currency 4 4 2 3 15 2" xfId="7331"/>
    <cellStyle name="Currency 4 4 2 3 15 2 2" xfId="7332"/>
    <cellStyle name="Currency 4 4 2 3 15 3" xfId="7333"/>
    <cellStyle name="Currency 4 4 2 3 16" xfId="7334"/>
    <cellStyle name="Currency 4 4 2 3 16 2" xfId="7335"/>
    <cellStyle name="Currency 4 4 2 3 17" xfId="7336"/>
    <cellStyle name="Currency 4 4 2 3 18" xfId="7337"/>
    <cellStyle name="Currency 4 4 2 3 19" xfId="7338"/>
    <cellStyle name="Currency 4 4 2 3 2" xfId="7339"/>
    <cellStyle name="Currency 4 4 2 3 2 10" xfId="7340"/>
    <cellStyle name="Currency 4 4 2 3 2 2" xfId="7341"/>
    <cellStyle name="Currency 4 4 2 3 2 2 2" xfId="7342"/>
    <cellStyle name="Currency 4 4 2 3 2 3" xfId="7343"/>
    <cellStyle name="Currency 4 4 2 3 2 4" xfId="7344"/>
    <cellStyle name="Currency 4 4 2 3 2 5" xfId="7345"/>
    <cellStyle name="Currency 4 4 2 3 2 6" xfId="7346"/>
    <cellStyle name="Currency 4 4 2 3 2 7" xfId="7347"/>
    <cellStyle name="Currency 4 4 2 3 2 8" xfId="7348"/>
    <cellStyle name="Currency 4 4 2 3 2 9" xfId="7349"/>
    <cellStyle name="Currency 4 4 2 3 20" xfId="7350"/>
    <cellStyle name="Currency 4 4 2 3 21" xfId="7351"/>
    <cellStyle name="Currency 4 4 2 3 22" xfId="7352"/>
    <cellStyle name="Currency 4 4 2 3 23" xfId="7353"/>
    <cellStyle name="Currency 4 4 2 3 24" xfId="7354"/>
    <cellStyle name="Currency 4 4 2 3 3" xfId="7355"/>
    <cellStyle name="Currency 4 4 2 3 3 10" xfId="7356"/>
    <cellStyle name="Currency 4 4 2 3 3 2" xfId="7357"/>
    <cellStyle name="Currency 4 4 2 3 3 2 2" xfId="7358"/>
    <cellStyle name="Currency 4 4 2 3 3 3" xfId="7359"/>
    <cellStyle name="Currency 4 4 2 3 3 4" xfId="7360"/>
    <cellStyle name="Currency 4 4 2 3 3 5" xfId="7361"/>
    <cellStyle name="Currency 4 4 2 3 3 6" xfId="7362"/>
    <cellStyle name="Currency 4 4 2 3 3 7" xfId="7363"/>
    <cellStyle name="Currency 4 4 2 3 3 8" xfId="7364"/>
    <cellStyle name="Currency 4 4 2 3 3 9" xfId="7365"/>
    <cellStyle name="Currency 4 4 2 3 4" xfId="7366"/>
    <cellStyle name="Currency 4 4 2 3 4 2" xfId="7367"/>
    <cellStyle name="Currency 4 4 2 3 4 2 2" xfId="7368"/>
    <cellStyle name="Currency 4 4 2 3 4 3" xfId="7369"/>
    <cellStyle name="Currency 4 4 2 3 5" xfId="7370"/>
    <cellStyle name="Currency 4 4 2 3 5 2" xfId="7371"/>
    <cellStyle name="Currency 4 4 2 3 5 2 2" xfId="7372"/>
    <cellStyle name="Currency 4 4 2 3 5 3" xfId="7373"/>
    <cellStyle name="Currency 4 4 2 3 6" xfId="7374"/>
    <cellStyle name="Currency 4 4 2 3 6 2" xfId="7375"/>
    <cellStyle name="Currency 4 4 2 3 6 2 2" xfId="7376"/>
    <cellStyle name="Currency 4 4 2 3 6 3" xfId="7377"/>
    <cellStyle name="Currency 4 4 2 3 7" xfId="7378"/>
    <cellStyle name="Currency 4 4 2 3 7 2" xfId="7379"/>
    <cellStyle name="Currency 4 4 2 3 7 2 2" xfId="7380"/>
    <cellStyle name="Currency 4 4 2 3 7 3" xfId="7381"/>
    <cellStyle name="Currency 4 4 2 3 8" xfId="7382"/>
    <cellStyle name="Currency 4 4 2 3 8 2" xfId="7383"/>
    <cellStyle name="Currency 4 4 2 3 8 2 2" xfId="7384"/>
    <cellStyle name="Currency 4 4 2 3 8 3" xfId="7385"/>
    <cellStyle name="Currency 4 4 2 3 9" xfId="7386"/>
    <cellStyle name="Currency 4 4 2 3 9 2" xfId="7387"/>
    <cellStyle name="Currency 4 4 2 3 9 2 2" xfId="7388"/>
    <cellStyle name="Currency 4 4 2 3 9 3" xfId="7389"/>
    <cellStyle name="Currency 4 4 2 4" xfId="7390"/>
    <cellStyle name="Currency 4 4 2 4 10" xfId="7391"/>
    <cellStyle name="Currency 4 4 2 4 10 2" xfId="7392"/>
    <cellStyle name="Currency 4 4 2 4 10 2 2" xfId="7393"/>
    <cellStyle name="Currency 4 4 2 4 10 3" xfId="7394"/>
    <cellStyle name="Currency 4 4 2 4 11" xfId="7395"/>
    <cellStyle name="Currency 4 4 2 4 11 2" xfId="7396"/>
    <cellStyle name="Currency 4 4 2 4 11 2 2" xfId="7397"/>
    <cellStyle name="Currency 4 4 2 4 11 3" xfId="7398"/>
    <cellStyle name="Currency 4 4 2 4 12" xfId="7399"/>
    <cellStyle name="Currency 4 4 2 4 12 2" xfId="7400"/>
    <cellStyle name="Currency 4 4 2 4 12 2 2" xfId="7401"/>
    <cellStyle name="Currency 4 4 2 4 12 3" xfId="7402"/>
    <cellStyle name="Currency 4 4 2 4 13" xfId="7403"/>
    <cellStyle name="Currency 4 4 2 4 13 2" xfId="7404"/>
    <cellStyle name="Currency 4 4 2 4 13 2 2" xfId="7405"/>
    <cellStyle name="Currency 4 4 2 4 13 3" xfId="7406"/>
    <cellStyle name="Currency 4 4 2 4 14" xfId="7407"/>
    <cellStyle name="Currency 4 4 2 4 14 2" xfId="7408"/>
    <cellStyle name="Currency 4 4 2 4 14 2 2" xfId="7409"/>
    <cellStyle name="Currency 4 4 2 4 14 3" xfId="7410"/>
    <cellStyle name="Currency 4 4 2 4 15" xfId="7411"/>
    <cellStyle name="Currency 4 4 2 4 15 2" xfId="7412"/>
    <cellStyle name="Currency 4 4 2 4 15 2 2" xfId="7413"/>
    <cellStyle name="Currency 4 4 2 4 15 3" xfId="7414"/>
    <cellStyle name="Currency 4 4 2 4 16" xfId="7415"/>
    <cellStyle name="Currency 4 4 2 4 16 2" xfId="7416"/>
    <cellStyle name="Currency 4 4 2 4 17" xfId="7417"/>
    <cellStyle name="Currency 4 4 2 4 18" xfId="7418"/>
    <cellStyle name="Currency 4 4 2 4 19" xfId="7419"/>
    <cellStyle name="Currency 4 4 2 4 2" xfId="7420"/>
    <cellStyle name="Currency 4 4 2 4 2 10" xfId="7421"/>
    <cellStyle name="Currency 4 4 2 4 2 2" xfId="7422"/>
    <cellStyle name="Currency 4 4 2 4 2 2 2" xfId="7423"/>
    <cellStyle name="Currency 4 4 2 4 2 3" xfId="7424"/>
    <cellStyle name="Currency 4 4 2 4 2 4" xfId="7425"/>
    <cellStyle name="Currency 4 4 2 4 2 5" xfId="7426"/>
    <cellStyle name="Currency 4 4 2 4 2 6" xfId="7427"/>
    <cellStyle name="Currency 4 4 2 4 2 7" xfId="7428"/>
    <cellStyle name="Currency 4 4 2 4 2 8" xfId="7429"/>
    <cellStyle name="Currency 4 4 2 4 2 9" xfId="7430"/>
    <cellStyle name="Currency 4 4 2 4 20" xfId="7431"/>
    <cellStyle name="Currency 4 4 2 4 21" xfId="7432"/>
    <cellStyle name="Currency 4 4 2 4 22" xfId="7433"/>
    <cellStyle name="Currency 4 4 2 4 23" xfId="7434"/>
    <cellStyle name="Currency 4 4 2 4 24" xfId="7435"/>
    <cellStyle name="Currency 4 4 2 4 3" xfId="7436"/>
    <cellStyle name="Currency 4 4 2 4 3 10" xfId="7437"/>
    <cellStyle name="Currency 4 4 2 4 3 2" xfId="7438"/>
    <cellStyle name="Currency 4 4 2 4 3 2 2" xfId="7439"/>
    <cellStyle name="Currency 4 4 2 4 3 3" xfId="7440"/>
    <cellStyle name="Currency 4 4 2 4 3 4" xfId="7441"/>
    <cellStyle name="Currency 4 4 2 4 3 5" xfId="7442"/>
    <cellStyle name="Currency 4 4 2 4 3 6" xfId="7443"/>
    <cellStyle name="Currency 4 4 2 4 3 7" xfId="7444"/>
    <cellStyle name="Currency 4 4 2 4 3 8" xfId="7445"/>
    <cellStyle name="Currency 4 4 2 4 3 9" xfId="7446"/>
    <cellStyle name="Currency 4 4 2 4 4" xfId="7447"/>
    <cellStyle name="Currency 4 4 2 4 4 2" xfId="7448"/>
    <cellStyle name="Currency 4 4 2 4 4 2 2" xfId="7449"/>
    <cellStyle name="Currency 4 4 2 4 4 3" xfId="7450"/>
    <cellStyle name="Currency 4 4 2 4 5" xfId="7451"/>
    <cellStyle name="Currency 4 4 2 4 5 2" xfId="7452"/>
    <cellStyle name="Currency 4 4 2 4 5 2 2" xfId="7453"/>
    <cellStyle name="Currency 4 4 2 4 5 3" xfId="7454"/>
    <cellStyle name="Currency 4 4 2 4 6" xfId="7455"/>
    <cellStyle name="Currency 4 4 2 4 6 2" xfId="7456"/>
    <cellStyle name="Currency 4 4 2 4 6 2 2" xfId="7457"/>
    <cellStyle name="Currency 4 4 2 4 6 3" xfId="7458"/>
    <cellStyle name="Currency 4 4 2 4 7" xfId="7459"/>
    <cellStyle name="Currency 4 4 2 4 7 2" xfId="7460"/>
    <cellStyle name="Currency 4 4 2 4 7 2 2" xfId="7461"/>
    <cellStyle name="Currency 4 4 2 4 7 3" xfId="7462"/>
    <cellStyle name="Currency 4 4 2 4 8" xfId="7463"/>
    <cellStyle name="Currency 4 4 2 4 8 2" xfId="7464"/>
    <cellStyle name="Currency 4 4 2 4 8 2 2" xfId="7465"/>
    <cellStyle name="Currency 4 4 2 4 8 3" xfId="7466"/>
    <cellStyle name="Currency 4 4 2 4 9" xfId="7467"/>
    <cellStyle name="Currency 4 4 2 4 9 2" xfId="7468"/>
    <cellStyle name="Currency 4 4 2 4 9 2 2" xfId="7469"/>
    <cellStyle name="Currency 4 4 2 4 9 3" xfId="7470"/>
    <cellStyle name="Currency 4 4 2 5" xfId="7471"/>
    <cellStyle name="Currency 4 4 2 5 10" xfId="7472"/>
    <cellStyle name="Currency 4 4 2 5 10 2" xfId="7473"/>
    <cellStyle name="Currency 4 4 2 5 10 2 2" xfId="7474"/>
    <cellStyle name="Currency 4 4 2 5 10 3" xfId="7475"/>
    <cellStyle name="Currency 4 4 2 5 11" xfId="7476"/>
    <cellStyle name="Currency 4 4 2 5 11 2" xfId="7477"/>
    <cellStyle name="Currency 4 4 2 5 11 2 2" xfId="7478"/>
    <cellStyle name="Currency 4 4 2 5 11 3" xfId="7479"/>
    <cellStyle name="Currency 4 4 2 5 12" xfId="7480"/>
    <cellStyle name="Currency 4 4 2 5 12 2" xfId="7481"/>
    <cellStyle name="Currency 4 4 2 5 12 2 2" xfId="7482"/>
    <cellStyle name="Currency 4 4 2 5 12 3" xfId="7483"/>
    <cellStyle name="Currency 4 4 2 5 13" xfId="7484"/>
    <cellStyle name="Currency 4 4 2 5 13 2" xfId="7485"/>
    <cellStyle name="Currency 4 4 2 5 13 2 2" xfId="7486"/>
    <cellStyle name="Currency 4 4 2 5 13 3" xfId="7487"/>
    <cellStyle name="Currency 4 4 2 5 14" xfId="7488"/>
    <cellStyle name="Currency 4 4 2 5 14 2" xfId="7489"/>
    <cellStyle name="Currency 4 4 2 5 14 2 2" xfId="7490"/>
    <cellStyle name="Currency 4 4 2 5 14 3" xfId="7491"/>
    <cellStyle name="Currency 4 4 2 5 15" xfId="7492"/>
    <cellStyle name="Currency 4 4 2 5 15 2" xfId="7493"/>
    <cellStyle name="Currency 4 4 2 5 15 2 2" xfId="7494"/>
    <cellStyle name="Currency 4 4 2 5 15 3" xfId="7495"/>
    <cellStyle name="Currency 4 4 2 5 16" xfId="7496"/>
    <cellStyle name="Currency 4 4 2 5 16 2" xfId="7497"/>
    <cellStyle name="Currency 4 4 2 5 17" xfId="7498"/>
    <cellStyle name="Currency 4 4 2 5 18" xfId="7499"/>
    <cellStyle name="Currency 4 4 2 5 19" xfId="7500"/>
    <cellStyle name="Currency 4 4 2 5 2" xfId="7501"/>
    <cellStyle name="Currency 4 4 2 5 2 10" xfId="7502"/>
    <cellStyle name="Currency 4 4 2 5 2 2" xfId="7503"/>
    <cellStyle name="Currency 4 4 2 5 2 2 2" xfId="7504"/>
    <cellStyle name="Currency 4 4 2 5 2 3" xfId="7505"/>
    <cellStyle name="Currency 4 4 2 5 2 4" xfId="7506"/>
    <cellStyle name="Currency 4 4 2 5 2 5" xfId="7507"/>
    <cellStyle name="Currency 4 4 2 5 2 6" xfId="7508"/>
    <cellStyle name="Currency 4 4 2 5 2 7" xfId="7509"/>
    <cellStyle name="Currency 4 4 2 5 2 8" xfId="7510"/>
    <cellStyle name="Currency 4 4 2 5 2 9" xfId="7511"/>
    <cellStyle name="Currency 4 4 2 5 20" xfId="7512"/>
    <cellStyle name="Currency 4 4 2 5 21" xfId="7513"/>
    <cellStyle name="Currency 4 4 2 5 22" xfId="7514"/>
    <cellStyle name="Currency 4 4 2 5 23" xfId="7515"/>
    <cellStyle name="Currency 4 4 2 5 24" xfId="7516"/>
    <cellStyle name="Currency 4 4 2 5 3" xfId="7517"/>
    <cellStyle name="Currency 4 4 2 5 3 10" xfId="7518"/>
    <cellStyle name="Currency 4 4 2 5 3 2" xfId="7519"/>
    <cellStyle name="Currency 4 4 2 5 3 2 2" xfId="7520"/>
    <cellStyle name="Currency 4 4 2 5 3 3" xfId="7521"/>
    <cellStyle name="Currency 4 4 2 5 3 4" xfId="7522"/>
    <cellStyle name="Currency 4 4 2 5 3 5" xfId="7523"/>
    <cellStyle name="Currency 4 4 2 5 3 6" xfId="7524"/>
    <cellStyle name="Currency 4 4 2 5 3 7" xfId="7525"/>
    <cellStyle name="Currency 4 4 2 5 3 8" xfId="7526"/>
    <cellStyle name="Currency 4 4 2 5 3 9" xfId="7527"/>
    <cellStyle name="Currency 4 4 2 5 4" xfId="7528"/>
    <cellStyle name="Currency 4 4 2 5 4 2" xfId="7529"/>
    <cellStyle name="Currency 4 4 2 5 4 2 2" xfId="7530"/>
    <cellStyle name="Currency 4 4 2 5 4 3" xfId="7531"/>
    <cellStyle name="Currency 4 4 2 5 5" xfId="7532"/>
    <cellStyle name="Currency 4 4 2 5 5 2" xfId="7533"/>
    <cellStyle name="Currency 4 4 2 5 5 2 2" xfId="7534"/>
    <cellStyle name="Currency 4 4 2 5 5 3" xfId="7535"/>
    <cellStyle name="Currency 4 4 2 5 6" xfId="7536"/>
    <cellStyle name="Currency 4 4 2 5 6 2" xfId="7537"/>
    <cellStyle name="Currency 4 4 2 5 6 2 2" xfId="7538"/>
    <cellStyle name="Currency 4 4 2 5 6 3" xfId="7539"/>
    <cellStyle name="Currency 4 4 2 5 7" xfId="7540"/>
    <cellStyle name="Currency 4 4 2 5 7 2" xfId="7541"/>
    <cellStyle name="Currency 4 4 2 5 7 2 2" xfId="7542"/>
    <cellStyle name="Currency 4 4 2 5 7 3" xfId="7543"/>
    <cellStyle name="Currency 4 4 2 5 8" xfId="7544"/>
    <cellStyle name="Currency 4 4 2 5 8 2" xfId="7545"/>
    <cellStyle name="Currency 4 4 2 5 8 2 2" xfId="7546"/>
    <cellStyle name="Currency 4 4 2 5 8 3" xfId="7547"/>
    <cellStyle name="Currency 4 4 2 5 9" xfId="7548"/>
    <cellStyle name="Currency 4 4 2 5 9 2" xfId="7549"/>
    <cellStyle name="Currency 4 4 2 5 9 2 2" xfId="7550"/>
    <cellStyle name="Currency 4 4 2 5 9 3" xfId="7551"/>
    <cellStyle name="Currency 4 4 2 6" xfId="7552"/>
    <cellStyle name="Currency 4 4 2 6 10" xfId="7553"/>
    <cellStyle name="Currency 4 4 2 6 2" xfId="7554"/>
    <cellStyle name="Currency 4 4 2 6 2 2" xfId="7555"/>
    <cellStyle name="Currency 4 4 2 6 3" xfId="7556"/>
    <cellStyle name="Currency 4 4 2 6 4" xfId="7557"/>
    <cellStyle name="Currency 4 4 2 6 5" xfId="7558"/>
    <cellStyle name="Currency 4 4 2 6 6" xfId="7559"/>
    <cellStyle name="Currency 4 4 2 6 7" xfId="7560"/>
    <cellStyle name="Currency 4 4 2 6 8" xfId="7561"/>
    <cellStyle name="Currency 4 4 2 6 9" xfId="7562"/>
    <cellStyle name="Currency 4 4 2 7" xfId="7563"/>
    <cellStyle name="Currency 4 4 2 7 10" xfId="7564"/>
    <cellStyle name="Currency 4 4 2 7 2" xfId="7565"/>
    <cellStyle name="Currency 4 4 2 7 2 2" xfId="7566"/>
    <cellStyle name="Currency 4 4 2 7 3" xfId="7567"/>
    <cellStyle name="Currency 4 4 2 7 4" xfId="7568"/>
    <cellStyle name="Currency 4 4 2 7 5" xfId="7569"/>
    <cellStyle name="Currency 4 4 2 7 6" xfId="7570"/>
    <cellStyle name="Currency 4 4 2 7 7" xfId="7571"/>
    <cellStyle name="Currency 4 4 2 7 8" xfId="7572"/>
    <cellStyle name="Currency 4 4 2 7 9" xfId="7573"/>
    <cellStyle name="Currency 4 4 2 8" xfId="7574"/>
    <cellStyle name="Currency 4 4 2 8 2" xfId="7575"/>
    <cellStyle name="Currency 4 4 2 8 2 2" xfId="7576"/>
    <cellStyle name="Currency 4 4 2 8 3" xfId="7577"/>
    <cellStyle name="Currency 4 4 2 9" xfId="7578"/>
    <cellStyle name="Currency 4 4 2 9 2" xfId="7579"/>
    <cellStyle name="Currency 4 4 2 9 2 2" xfId="7580"/>
    <cellStyle name="Currency 4 4 2 9 3" xfId="7581"/>
    <cellStyle name="Currency 4 4 20" xfId="7582"/>
    <cellStyle name="Currency 4 4 20 2" xfId="7583"/>
    <cellStyle name="Currency 4 4 20 2 2" xfId="7584"/>
    <cellStyle name="Currency 4 4 20 3" xfId="7585"/>
    <cellStyle name="Currency 4 4 21" xfId="7586"/>
    <cellStyle name="Currency 4 4 21 2" xfId="7587"/>
    <cellStyle name="Currency 4 4 22" xfId="7588"/>
    <cellStyle name="Currency 4 4 23" xfId="7589"/>
    <cellStyle name="Currency 4 4 24" xfId="7590"/>
    <cellStyle name="Currency 4 4 25" xfId="7591"/>
    <cellStyle name="Currency 4 4 26" xfId="7592"/>
    <cellStyle name="Currency 4 4 27" xfId="7593"/>
    <cellStyle name="Currency 4 4 28" xfId="7594"/>
    <cellStyle name="Currency 4 4 29" xfId="7595"/>
    <cellStyle name="Currency 4 4 3" xfId="7596"/>
    <cellStyle name="Currency 4 4 3 10" xfId="7597"/>
    <cellStyle name="Currency 4 4 3 10 2" xfId="7598"/>
    <cellStyle name="Currency 4 4 3 10 2 2" xfId="7599"/>
    <cellStyle name="Currency 4 4 3 10 3" xfId="7600"/>
    <cellStyle name="Currency 4 4 3 11" xfId="7601"/>
    <cellStyle name="Currency 4 4 3 11 2" xfId="7602"/>
    <cellStyle name="Currency 4 4 3 11 2 2" xfId="7603"/>
    <cellStyle name="Currency 4 4 3 11 3" xfId="7604"/>
    <cellStyle name="Currency 4 4 3 12" xfId="7605"/>
    <cellStyle name="Currency 4 4 3 12 2" xfId="7606"/>
    <cellStyle name="Currency 4 4 3 12 2 2" xfId="7607"/>
    <cellStyle name="Currency 4 4 3 12 3" xfId="7608"/>
    <cellStyle name="Currency 4 4 3 13" xfId="7609"/>
    <cellStyle name="Currency 4 4 3 13 2" xfId="7610"/>
    <cellStyle name="Currency 4 4 3 13 2 2" xfId="7611"/>
    <cellStyle name="Currency 4 4 3 13 3" xfId="7612"/>
    <cellStyle name="Currency 4 4 3 14" xfId="7613"/>
    <cellStyle name="Currency 4 4 3 14 2" xfId="7614"/>
    <cellStyle name="Currency 4 4 3 14 2 2" xfId="7615"/>
    <cellStyle name="Currency 4 4 3 14 3" xfId="7616"/>
    <cellStyle name="Currency 4 4 3 15" xfId="7617"/>
    <cellStyle name="Currency 4 4 3 15 2" xfId="7618"/>
    <cellStyle name="Currency 4 4 3 15 2 2" xfId="7619"/>
    <cellStyle name="Currency 4 4 3 15 3" xfId="7620"/>
    <cellStyle name="Currency 4 4 3 16" xfId="7621"/>
    <cellStyle name="Currency 4 4 3 16 2" xfId="7622"/>
    <cellStyle name="Currency 4 4 3 17" xfId="7623"/>
    <cellStyle name="Currency 4 4 3 18" xfId="7624"/>
    <cellStyle name="Currency 4 4 3 19" xfId="7625"/>
    <cellStyle name="Currency 4 4 3 2" xfId="7626"/>
    <cellStyle name="Currency 4 4 3 2 10" xfId="7627"/>
    <cellStyle name="Currency 4 4 3 2 2" xfId="7628"/>
    <cellStyle name="Currency 4 4 3 2 2 2" xfId="7629"/>
    <cellStyle name="Currency 4 4 3 2 3" xfId="7630"/>
    <cellStyle name="Currency 4 4 3 2 4" xfId="7631"/>
    <cellStyle name="Currency 4 4 3 2 5" xfId="7632"/>
    <cellStyle name="Currency 4 4 3 2 6" xfId="7633"/>
    <cellStyle name="Currency 4 4 3 2 7" xfId="7634"/>
    <cellStyle name="Currency 4 4 3 2 8" xfId="7635"/>
    <cellStyle name="Currency 4 4 3 2 9" xfId="7636"/>
    <cellStyle name="Currency 4 4 3 20" xfId="7637"/>
    <cellStyle name="Currency 4 4 3 21" xfId="7638"/>
    <cellStyle name="Currency 4 4 3 22" xfId="7639"/>
    <cellStyle name="Currency 4 4 3 23" xfId="7640"/>
    <cellStyle name="Currency 4 4 3 24" xfId="7641"/>
    <cellStyle name="Currency 4 4 3 3" xfId="7642"/>
    <cellStyle name="Currency 4 4 3 3 10" xfId="7643"/>
    <cellStyle name="Currency 4 4 3 3 2" xfId="7644"/>
    <cellStyle name="Currency 4 4 3 3 2 2" xfId="7645"/>
    <cellStyle name="Currency 4 4 3 3 3" xfId="7646"/>
    <cellStyle name="Currency 4 4 3 3 4" xfId="7647"/>
    <cellStyle name="Currency 4 4 3 3 5" xfId="7648"/>
    <cellStyle name="Currency 4 4 3 3 6" xfId="7649"/>
    <cellStyle name="Currency 4 4 3 3 7" xfId="7650"/>
    <cellStyle name="Currency 4 4 3 3 8" xfId="7651"/>
    <cellStyle name="Currency 4 4 3 3 9" xfId="7652"/>
    <cellStyle name="Currency 4 4 3 4" xfId="7653"/>
    <cellStyle name="Currency 4 4 3 4 2" xfId="7654"/>
    <cellStyle name="Currency 4 4 3 4 2 2" xfId="7655"/>
    <cellStyle name="Currency 4 4 3 4 3" xfId="7656"/>
    <cellStyle name="Currency 4 4 3 5" xfId="7657"/>
    <cellStyle name="Currency 4 4 3 5 2" xfId="7658"/>
    <cellStyle name="Currency 4 4 3 5 2 2" xfId="7659"/>
    <cellStyle name="Currency 4 4 3 5 3" xfId="7660"/>
    <cellStyle name="Currency 4 4 3 6" xfId="7661"/>
    <cellStyle name="Currency 4 4 3 6 2" xfId="7662"/>
    <cellStyle name="Currency 4 4 3 6 2 2" xfId="7663"/>
    <cellStyle name="Currency 4 4 3 6 3" xfId="7664"/>
    <cellStyle name="Currency 4 4 3 7" xfId="7665"/>
    <cellStyle name="Currency 4 4 3 7 2" xfId="7666"/>
    <cellStyle name="Currency 4 4 3 7 2 2" xfId="7667"/>
    <cellStyle name="Currency 4 4 3 7 3" xfId="7668"/>
    <cellStyle name="Currency 4 4 3 8" xfId="7669"/>
    <cellStyle name="Currency 4 4 3 8 2" xfId="7670"/>
    <cellStyle name="Currency 4 4 3 8 2 2" xfId="7671"/>
    <cellStyle name="Currency 4 4 3 8 3" xfId="7672"/>
    <cellStyle name="Currency 4 4 3 9" xfId="7673"/>
    <cellStyle name="Currency 4 4 3 9 2" xfId="7674"/>
    <cellStyle name="Currency 4 4 3 9 2 2" xfId="7675"/>
    <cellStyle name="Currency 4 4 3 9 3" xfId="7676"/>
    <cellStyle name="Currency 4 4 4" xfId="7677"/>
    <cellStyle name="Currency 4 4 4 10" xfId="7678"/>
    <cellStyle name="Currency 4 4 4 10 2" xfId="7679"/>
    <cellStyle name="Currency 4 4 4 10 2 2" xfId="7680"/>
    <cellStyle name="Currency 4 4 4 10 3" xfId="7681"/>
    <cellStyle name="Currency 4 4 4 11" xfId="7682"/>
    <cellStyle name="Currency 4 4 4 11 2" xfId="7683"/>
    <cellStyle name="Currency 4 4 4 11 2 2" xfId="7684"/>
    <cellStyle name="Currency 4 4 4 11 3" xfId="7685"/>
    <cellStyle name="Currency 4 4 4 12" xfId="7686"/>
    <cellStyle name="Currency 4 4 4 12 2" xfId="7687"/>
    <cellStyle name="Currency 4 4 4 12 2 2" xfId="7688"/>
    <cellStyle name="Currency 4 4 4 12 3" xfId="7689"/>
    <cellStyle name="Currency 4 4 4 13" xfId="7690"/>
    <cellStyle name="Currency 4 4 4 13 2" xfId="7691"/>
    <cellStyle name="Currency 4 4 4 13 2 2" xfId="7692"/>
    <cellStyle name="Currency 4 4 4 13 3" xfId="7693"/>
    <cellStyle name="Currency 4 4 4 14" xfId="7694"/>
    <cellStyle name="Currency 4 4 4 14 2" xfId="7695"/>
    <cellStyle name="Currency 4 4 4 14 2 2" xfId="7696"/>
    <cellStyle name="Currency 4 4 4 14 3" xfId="7697"/>
    <cellStyle name="Currency 4 4 4 15" xfId="7698"/>
    <cellStyle name="Currency 4 4 4 15 2" xfId="7699"/>
    <cellStyle name="Currency 4 4 4 15 2 2" xfId="7700"/>
    <cellStyle name="Currency 4 4 4 15 3" xfId="7701"/>
    <cellStyle name="Currency 4 4 4 16" xfId="7702"/>
    <cellStyle name="Currency 4 4 4 16 2" xfId="7703"/>
    <cellStyle name="Currency 4 4 4 17" xfId="7704"/>
    <cellStyle name="Currency 4 4 4 18" xfId="7705"/>
    <cellStyle name="Currency 4 4 4 19" xfId="7706"/>
    <cellStyle name="Currency 4 4 4 2" xfId="7707"/>
    <cellStyle name="Currency 4 4 4 2 10" xfId="7708"/>
    <cellStyle name="Currency 4 4 4 2 2" xfId="7709"/>
    <cellStyle name="Currency 4 4 4 2 2 2" xfId="7710"/>
    <cellStyle name="Currency 4 4 4 2 3" xfId="7711"/>
    <cellStyle name="Currency 4 4 4 2 4" xfId="7712"/>
    <cellStyle name="Currency 4 4 4 2 5" xfId="7713"/>
    <cellStyle name="Currency 4 4 4 2 6" xfId="7714"/>
    <cellStyle name="Currency 4 4 4 2 7" xfId="7715"/>
    <cellStyle name="Currency 4 4 4 2 8" xfId="7716"/>
    <cellStyle name="Currency 4 4 4 2 9" xfId="7717"/>
    <cellStyle name="Currency 4 4 4 20" xfId="7718"/>
    <cellStyle name="Currency 4 4 4 21" xfId="7719"/>
    <cellStyle name="Currency 4 4 4 22" xfId="7720"/>
    <cellStyle name="Currency 4 4 4 23" xfId="7721"/>
    <cellStyle name="Currency 4 4 4 24" xfId="7722"/>
    <cellStyle name="Currency 4 4 4 3" xfId="7723"/>
    <cellStyle name="Currency 4 4 4 3 10" xfId="7724"/>
    <cellStyle name="Currency 4 4 4 3 2" xfId="7725"/>
    <cellStyle name="Currency 4 4 4 3 2 2" xfId="7726"/>
    <cellStyle name="Currency 4 4 4 3 3" xfId="7727"/>
    <cellStyle name="Currency 4 4 4 3 4" xfId="7728"/>
    <cellStyle name="Currency 4 4 4 3 5" xfId="7729"/>
    <cellStyle name="Currency 4 4 4 3 6" xfId="7730"/>
    <cellStyle name="Currency 4 4 4 3 7" xfId="7731"/>
    <cellStyle name="Currency 4 4 4 3 8" xfId="7732"/>
    <cellStyle name="Currency 4 4 4 3 9" xfId="7733"/>
    <cellStyle name="Currency 4 4 4 4" xfId="7734"/>
    <cellStyle name="Currency 4 4 4 4 2" xfId="7735"/>
    <cellStyle name="Currency 4 4 4 4 2 2" xfId="7736"/>
    <cellStyle name="Currency 4 4 4 4 3" xfId="7737"/>
    <cellStyle name="Currency 4 4 4 5" xfId="7738"/>
    <cellStyle name="Currency 4 4 4 5 2" xfId="7739"/>
    <cellStyle name="Currency 4 4 4 5 2 2" xfId="7740"/>
    <cellStyle name="Currency 4 4 4 5 3" xfId="7741"/>
    <cellStyle name="Currency 4 4 4 6" xfId="7742"/>
    <cellStyle name="Currency 4 4 4 6 2" xfId="7743"/>
    <cellStyle name="Currency 4 4 4 6 2 2" xfId="7744"/>
    <cellStyle name="Currency 4 4 4 6 3" xfId="7745"/>
    <cellStyle name="Currency 4 4 4 7" xfId="7746"/>
    <cellStyle name="Currency 4 4 4 7 2" xfId="7747"/>
    <cellStyle name="Currency 4 4 4 7 2 2" xfId="7748"/>
    <cellStyle name="Currency 4 4 4 7 3" xfId="7749"/>
    <cellStyle name="Currency 4 4 4 8" xfId="7750"/>
    <cellStyle name="Currency 4 4 4 8 2" xfId="7751"/>
    <cellStyle name="Currency 4 4 4 8 2 2" xfId="7752"/>
    <cellStyle name="Currency 4 4 4 8 3" xfId="7753"/>
    <cellStyle name="Currency 4 4 4 9" xfId="7754"/>
    <cellStyle name="Currency 4 4 4 9 2" xfId="7755"/>
    <cellStyle name="Currency 4 4 4 9 2 2" xfId="7756"/>
    <cellStyle name="Currency 4 4 4 9 3" xfId="7757"/>
    <cellStyle name="Currency 4 4 5" xfId="7758"/>
    <cellStyle name="Currency 4 4 5 10" xfId="7759"/>
    <cellStyle name="Currency 4 4 5 10 2" xfId="7760"/>
    <cellStyle name="Currency 4 4 5 10 2 2" xfId="7761"/>
    <cellStyle name="Currency 4 4 5 10 3" xfId="7762"/>
    <cellStyle name="Currency 4 4 5 11" xfId="7763"/>
    <cellStyle name="Currency 4 4 5 11 2" xfId="7764"/>
    <cellStyle name="Currency 4 4 5 11 2 2" xfId="7765"/>
    <cellStyle name="Currency 4 4 5 11 3" xfId="7766"/>
    <cellStyle name="Currency 4 4 5 12" xfId="7767"/>
    <cellStyle name="Currency 4 4 5 12 2" xfId="7768"/>
    <cellStyle name="Currency 4 4 5 12 2 2" xfId="7769"/>
    <cellStyle name="Currency 4 4 5 12 3" xfId="7770"/>
    <cellStyle name="Currency 4 4 5 13" xfId="7771"/>
    <cellStyle name="Currency 4 4 5 13 2" xfId="7772"/>
    <cellStyle name="Currency 4 4 5 13 2 2" xfId="7773"/>
    <cellStyle name="Currency 4 4 5 13 3" xfId="7774"/>
    <cellStyle name="Currency 4 4 5 14" xfId="7775"/>
    <cellStyle name="Currency 4 4 5 14 2" xfId="7776"/>
    <cellStyle name="Currency 4 4 5 14 2 2" xfId="7777"/>
    <cellStyle name="Currency 4 4 5 14 3" xfId="7778"/>
    <cellStyle name="Currency 4 4 5 15" xfId="7779"/>
    <cellStyle name="Currency 4 4 5 15 2" xfId="7780"/>
    <cellStyle name="Currency 4 4 5 15 2 2" xfId="7781"/>
    <cellStyle name="Currency 4 4 5 15 3" xfId="7782"/>
    <cellStyle name="Currency 4 4 5 16" xfId="7783"/>
    <cellStyle name="Currency 4 4 5 16 2" xfId="7784"/>
    <cellStyle name="Currency 4 4 5 17" xfId="7785"/>
    <cellStyle name="Currency 4 4 5 18" xfId="7786"/>
    <cellStyle name="Currency 4 4 5 19" xfId="7787"/>
    <cellStyle name="Currency 4 4 5 2" xfId="7788"/>
    <cellStyle name="Currency 4 4 5 2 10" xfId="7789"/>
    <cellStyle name="Currency 4 4 5 2 2" xfId="7790"/>
    <cellStyle name="Currency 4 4 5 2 2 2" xfId="7791"/>
    <cellStyle name="Currency 4 4 5 2 3" xfId="7792"/>
    <cellStyle name="Currency 4 4 5 2 4" xfId="7793"/>
    <cellStyle name="Currency 4 4 5 2 5" xfId="7794"/>
    <cellStyle name="Currency 4 4 5 2 6" xfId="7795"/>
    <cellStyle name="Currency 4 4 5 2 7" xfId="7796"/>
    <cellStyle name="Currency 4 4 5 2 8" xfId="7797"/>
    <cellStyle name="Currency 4 4 5 2 9" xfId="7798"/>
    <cellStyle name="Currency 4 4 5 20" xfId="7799"/>
    <cellStyle name="Currency 4 4 5 21" xfId="7800"/>
    <cellStyle name="Currency 4 4 5 22" xfId="7801"/>
    <cellStyle name="Currency 4 4 5 23" xfId="7802"/>
    <cellStyle name="Currency 4 4 5 24" xfId="7803"/>
    <cellStyle name="Currency 4 4 5 3" xfId="7804"/>
    <cellStyle name="Currency 4 4 5 3 10" xfId="7805"/>
    <cellStyle name="Currency 4 4 5 3 2" xfId="7806"/>
    <cellStyle name="Currency 4 4 5 3 2 2" xfId="7807"/>
    <cellStyle name="Currency 4 4 5 3 3" xfId="7808"/>
    <cellStyle name="Currency 4 4 5 3 4" xfId="7809"/>
    <cellStyle name="Currency 4 4 5 3 5" xfId="7810"/>
    <cellStyle name="Currency 4 4 5 3 6" xfId="7811"/>
    <cellStyle name="Currency 4 4 5 3 7" xfId="7812"/>
    <cellStyle name="Currency 4 4 5 3 8" xfId="7813"/>
    <cellStyle name="Currency 4 4 5 3 9" xfId="7814"/>
    <cellStyle name="Currency 4 4 5 4" xfId="7815"/>
    <cellStyle name="Currency 4 4 5 4 2" xfId="7816"/>
    <cellStyle name="Currency 4 4 5 4 2 2" xfId="7817"/>
    <cellStyle name="Currency 4 4 5 4 3" xfId="7818"/>
    <cellStyle name="Currency 4 4 5 5" xfId="7819"/>
    <cellStyle name="Currency 4 4 5 5 2" xfId="7820"/>
    <cellStyle name="Currency 4 4 5 5 2 2" xfId="7821"/>
    <cellStyle name="Currency 4 4 5 5 3" xfId="7822"/>
    <cellStyle name="Currency 4 4 5 6" xfId="7823"/>
    <cellStyle name="Currency 4 4 5 6 2" xfId="7824"/>
    <cellStyle name="Currency 4 4 5 6 2 2" xfId="7825"/>
    <cellStyle name="Currency 4 4 5 6 3" xfId="7826"/>
    <cellStyle name="Currency 4 4 5 7" xfId="7827"/>
    <cellStyle name="Currency 4 4 5 7 2" xfId="7828"/>
    <cellStyle name="Currency 4 4 5 7 2 2" xfId="7829"/>
    <cellStyle name="Currency 4 4 5 7 3" xfId="7830"/>
    <cellStyle name="Currency 4 4 5 8" xfId="7831"/>
    <cellStyle name="Currency 4 4 5 8 2" xfId="7832"/>
    <cellStyle name="Currency 4 4 5 8 2 2" xfId="7833"/>
    <cellStyle name="Currency 4 4 5 8 3" xfId="7834"/>
    <cellStyle name="Currency 4 4 5 9" xfId="7835"/>
    <cellStyle name="Currency 4 4 5 9 2" xfId="7836"/>
    <cellStyle name="Currency 4 4 5 9 2 2" xfId="7837"/>
    <cellStyle name="Currency 4 4 5 9 3" xfId="7838"/>
    <cellStyle name="Currency 4 4 6" xfId="7839"/>
    <cellStyle name="Currency 4 4 6 10" xfId="7840"/>
    <cellStyle name="Currency 4 4 6 10 2" xfId="7841"/>
    <cellStyle name="Currency 4 4 6 10 2 2" xfId="7842"/>
    <cellStyle name="Currency 4 4 6 10 3" xfId="7843"/>
    <cellStyle name="Currency 4 4 6 11" xfId="7844"/>
    <cellStyle name="Currency 4 4 6 11 2" xfId="7845"/>
    <cellStyle name="Currency 4 4 6 11 2 2" xfId="7846"/>
    <cellStyle name="Currency 4 4 6 11 3" xfId="7847"/>
    <cellStyle name="Currency 4 4 6 12" xfId="7848"/>
    <cellStyle name="Currency 4 4 6 12 2" xfId="7849"/>
    <cellStyle name="Currency 4 4 6 12 2 2" xfId="7850"/>
    <cellStyle name="Currency 4 4 6 12 3" xfId="7851"/>
    <cellStyle name="Currency 4 4 6 13" xfId="7852"/>
    <cellStyle name="Currency 4 4 6 13 2" xfId="7853"/>
    <cellStyle name="Currency 4 4 6 13 2 2" xfId="7854"/>
    <cellStyle name="Currency 4 4 6 13 3" xfId="7855"/>
    <cellStyle name="Currency 4 4 6 14" xfId="7856"/>
    <cellStyle name="Currency 4 4 6 14 2" xfId="7857"/>
    <cellStyle name="Currency 4 4 6 14 2 2" xfId="7858"/>
    <cellStyle name="Currency 4 4 6 14 3" xfId="7859"/>
    <cellStyle name="Currency 4 4 6 15" xfId="7860"/>
    <cellStyle name="Currency 4 4 6 15 2" xfId="7861"/>
    <cellStyle name="Currency 4 4 6 15 2 2" xfId="7862"/>
    <cellStyle name="Currency 4 4 6 15 3" xfId="7863"/>
    <cellStyle name="Currency 4 4 6 16" xfId="7864"/>
    <cellStyle name="Currency 4 4 6 16 2" xfId="7865"/>
    <cellStyle name="Currency 4 4 6 17" xfId="7866"/>
    <cellStyle name="Currency 4 4 6 18" xfId="7867"/>
    <cellStyle name="Currency 4 4 6 19" xfId="7868"/>
    <cellStyle name="Currency 4 4 6 2" xfId="7869"/>
    <cellStyle name="Currency 4 4 6 2 10" xfId="7870"/>
    <cellStyle name="Currency 4 4 6 2 2" xfId="7871"/>
    <cellStyle name="Currency 4 4 6 2 2 2" xfId="7872"/>
    <cellStyle name="Currency 4 4 6 2 3" xfId="7873"/>
    <cellStyle name="Currency 4 4 6 2 4" xfId="7874"/>
    <cellStyle name="Currency 4 4 6 2 5" xfId="7875"/>
    <cellStyle name="Currency 4 4 6 2 6" xfId="7876"/>
    <cellStyle name="Currency 4 4 6 2 7" xfId="7877"/>
    <cellStyle name="Currency 4 4 6 2 8" xfId="7878"/>
    <cellStyle name="Currency 4 4 6 2 9" xfId="7879"/>
    <cellStyle name="Currency 4 4 6 20" xfId="7880"/>
    <cellStyle name="Currency 4 4 6 21" xfId="7881"/>
    <cellStyle name="Currency 4 4 6 22" xfId="7882"/>
    <cellStyle name="Currency 4 4 6 23" xfId="7883"/>
    <cellStyle name="Currency 4 4 6 24" xfId="7884"/>
    <cellStyle name="Currency 4 4 6 3" xfId="7885"/>
    <cellStyle name="Currency 4 4 6 3 10" xfId="7886"/>
    <cellStyle name="Currency 4 4 6 3 2" xfId="7887"/>
    <cellStyle name="Currency 4 4 6 3 2 2" xfId="7888"/>
    <cellStyle name="Currency 4 4 6 3 3" xfId="7889"/>
    <cellStyle name="Currency 4 4 6 3 4" xfId="7890"/>
    <cellStyle name="Currency 4 4 6 3 5" xfId="7891"/>
    <cellStyle name="Currency 4 4 6 3 6" xfId="7892"/>
    <cellStyle name="Currency 4 4 6 3 7" xfId="7893"/>
    <cellStyle name="Currency 4 4 6 3 8" xfId="7894"/>
    <cellStyle name="Currency 4 4 6 3 9" xfId="7895"/>
    <cellStyle name="Currency 4 4 6 4" xfId="7896"/>
    <cellStyle name="Currency 4 4 6 4 2" xfId="7897"/>
    <cellStyle name="Currency 4 4 6 4 2 2" xfId="7898"/>
    <cellStyle name="Currency 4 4 6 4 3" xfId="7899"/>
    <cellStyle name="Currency 4 4 6 5" xfId="7900"/>
    <cellStyle name="Currency 4 4 6 5 2" xfId="7901"/>
    <cellStyle name="Currency 4 4 6 5 2 2" xfId="7902"/>
    <cellStyle name="Currency 4 4 6 5 3" xfId="7903"/>
    <cellStyle name="Currency 4 4 6 6" xfId="7904"/>
    <cellStyle name="Currency 4 4 6 6 2" xfId="7905"/>
    <cellStyle name="Currency 4 4 6 6 2 2" xfId="7906"/>
    <cellStyle name="Currency 4 4 6 6 3" xfId="7907"/>
    <cellStyle name="Currency 4 4 6 7" xfId="7908"/>
    <cellStyle name="Currency 4 4 6 7 2" xfId="7909"/>
    <cellStyle name="Currency 4 4 6 7 2 2" xfId="7910"/>
    <cellStyle name="Currency 4 4 6 7 3" xfId="7911"/>
    <cellStyle name="Currency 4 4 6 8" xfId="7912"/>
    <cellStyle name="Currency 4 4 6 8 2" xfId="7913"/>
    <cellStyle name="Currency 4 4 6 8 2 2" xfId="7914"/>
    <cellStyle name="Currency 4 4 6 8 3" xfId="7915"/>
    <cellStyle name="Currency 4 4 6 9" xfId="7916"/>
    <cellStyle name="Currency 4 4 6 9 2" xfId="7917"/>
    <cellStyle name="Currency 4 4 6 9 2 2" xfId="7918"/>
    <cellStyle name="Currency 4 4 6 9 3" xfId="7919"/>
    <cellStyle name="Currency 4 4 7" xfId="7920"/>
    <cellStyle name="Currency 4 4 7 10" xfId="7921"/>
    <cellStyle name="Currency 4 4 7 2" xfId="7922"/>
    <cellStyle name="Currency 4 4 7 2 2" xfId="7923"/>
    <cellStyle name="Currency 4 4 7 3" xfId="7924"/>
    <cellStyle name="Currency 4 4 7 4" xfId="7925"/>
    <cellStyle name="Currency 4 4 7 5" xfId="7926"/>
    <cellStyle name="Currency 4 4 7 6" xfId="7927"/>
    <cellStyle name="Currency 4 4 7 7" xfId="7928"/>
    <cellStyle name="Currency 4 4 7 8" xfId="7929"/>
    <cellStyle name="Currency 4 4 7 9" xfId="7930"/>
    <cellStyle name="Currency 4 4 8" xfId="7931"/>
    <cellStyle name="Currency 4 4 8 10" xfId="7932"/>
    <cellStyle name="Currency 4 4 8 2" xfId="7933"/>
    <cellStyle name="Currency 4 4 8 2 2" xfId="7934"/>
    <cellStyle name="Currency 4 4 8 3" xfId="7935"/>
    <cellStyle name="Currency 4 4 8 4" xfId="7936"/>
    <cellStyle name="Currency 4 4 8 5" xfId="7937"/>
    <cellStyle name="Currency 4 4 8 6" xfId="7938"/>
    <cellStyle name="Currency 4 4 8 7" xfId="7939"/>
    <cellStyle name="Currency 4 4 8 8" xfId="7940"/>
    <cellStyle name="Currency 4 4 8 9" xfId="7941"/>
    <cellStyle name="Currency 4 4 9" xfId="7942"/>
    <cellStyle name="Currency 4 4 9 2" xfId="7943"/>
    <cellStyle name="Currency 4 4 9 2 2" xfId="7944"/>
    <cellStyle name="Currency 4 4 9 3" xfId="7945"/>
    <cellStyle name="Currency 4 5" xfId="7946"/>
    <cellStyle name="Currency 4 5 10" xfId="7947"/>
    <cellStyle name="Currency 4 5 10 2" xfId="7948"/>
    <cellStyle name="Currency 4 5 10 2 2" xfId="7949"/>
    <cellStyle name="Currency 4 5 10 3" xfId="7950"/>
    <cellStyle name="Currency 4 5 11" xfId="7951"/>
    <cellStyle name="Currency 4 5 11 2" xfId="7952"/>
    <cellStyle name="Currency 4 5 11 2 2" xfId="7953"/>
    <cellStyle name="Currency 4 5 11 3" xfId="7954"/>
    <cellStyle name="Currency 4 5 12" xfId="7955"/>
    <cellStyle name="Currency 4 5 12 2" xfId="7956"/>
    <cellStyle name="Currency 4 5 12 2 2" xfId="7957"/>
    <cellStyle name="Currency 4 5 12 3" xfId="7958"/>
    <cellStyle name="Currency 4 5 13" xfId="7959"/>
    <cellStyle name="Currency 4 5 13 2" xfId="7960"/>
    <cellStyle name="Currency 4 5 13 2 2" xfId="7961"/>
    <cellStyle name="Currency 4 5 13 3" xfId="7962"/>
    <cellStyle name="Currency 4 5 14" xfId="7963"/>
    <cellStyle name="Currency 4 5 14 2" xfId="7964"/>
    <cellStyle name="Currency 4 5 14 2 2" xfId="7965"/>
    <cellStyle name="Currency 4 5 14 3" xfId="7966"/>
    <cellStyle name="Currency 4 5 15" xfId="7967"/>
    <cellStyle name="Currency 4 5 15 2" xfId="7968"/>
    <cellStyle name="Currency 4 5 15 2 2" xfId="7969"/>
    <cellStyle name="Currency 4 5 15 3" xfId="7970"/>
    <cellStyle name="Currency 4 5 16" xfId="7971"/>
    <cellStyle name="Currency 4 5 16 2" xfId="7972"/>
    <cellStyle name="Currency 4 5 16 2 2" xfId="7973"/>
    <cellStyle name="Currency 4 5 16 3" xfId="7974"/>
    <cellStyle name="Currency 4 5 17" xfId="7975"/>
    <cellStyle name="Currency 4 5 17 2" xfId="7976"/>
    <cellStyle name="Currency 4 5 17 2 2" xfId="7977"/>
    <cellStyle name="Currency 4 5 17 3" xfId="7978"/>
    <cellStyle name="Currency 4 5 18" xfId="7979"/>
    <cellStyle name="Currency 4 5 18 2" xfId="7980"/>
    <cellStyle name="Currency 4 5 18 2 2" xfId="7981"/>
    <cellStyle name="Currency 4 5 18 3" xfId="7982"/>
    <cellStyle name="Currency 4 5 19" xfId="7983"/>
    <cellStyle name="Currency 4 5 19 2" xfId="7984"/>
    <cellStyle name="Currency 4 5 19 2 2" xfId="7985"/>
    <cellStyle name="Currency 4 5 19 3" xfId="7986"/>
    <cellStyle name="Currency 4 5 2" xfId="7987"/>
    <cellStyle name="Currency 4 5 2 10" xfId="7988"/>
    <cellStyle name="Currency 4 5 2 10 2" xfId="7989"/>
    <cellStyle name="Currency 4 5 2 10 2 2" xfId="7990"/>
    <cellStyle name="Currency 4 5 2 10 3" xfId="7991"/>
    <cellStyle name="Currency 4 5 2 11" xfId="7992"/>
    <cellStyle name="Currency 4 5 2 11 2" xfId="7993"/>
    <cellStyle name="Currency 4 5 2 11 2 2" xfId="7994"/>
    <cellStyle name="Currency 4 5 2 11 3" xfId="7995"/>
    <cellStyle name="Currency 4 5 2 12" xfId="7996"/>
    <cellStyle name="Currency 4 5 2 12 2" xfId="7997"/>
    <cellStyle name="Currency 4 5 2 12 2 2" xfId="7998"/>
    <cellStyle name="Currency 4 5 2 12 3" xfId="7999"/>
    <cellStyle name="Currency 4 5 2 13" xfId="8000"/>
    <cellStyle name="Currency 4 5 2 13 2" xfId="8001"/>
    <cellStyle name="Currency 4 5 2 13 2 2" xfId="8002"/>
    <cellStyle name="Currency 4 5 2 13 3" xfId="8003"/>
    <cellStyle name="Currency 4 5 2 14" xfId="8004"/>
    <cellStyle name="Currency 4 5 2 14 2" xfId="8005"/>
    <cellStyle name="Currency 4 5 2 14 2 2" xfId="8006"/>
    <cellStyle name="Currency 4 5 2 14 3" xfId="8007"/>
    <cellStyle name="Currency 4 5 2 15" xfId="8008"/>
    <cellStyle name="Currency 4 5 2 15 2" xfId="8009"/>
    <cellStyle name="Currency 4 5 2 15 2 2" xfId="8010"/>
    <cellStyle name="Currency 4 5 2 15 3" xfId="8011"/>
    <cellStyle name="Currency 4 5 2 16" xfId="8012"/>
    <cellStyle name="Currency 4 5 2 16 2" xfId="8013"/>
    <cellStyle name="Currency 4 5 2 17" xfId="8014"/>
    <cellStyle name="Currency 4 5 2 18" xfId="8015"/>
    <cellStyle name="Currency 4 5 2 19" xfId="8016"/>
    <cellStyle name="Currency 4 5 2 2" xfId="8017"/>
    <cellStyle name="Currency 4 5 2 2 10" xfId="8018"/>
    <cellStyle name="Currency 4 5 2 2 2" xfId="8019"/>
    <cellStyle name="Currency 4 5 2 2 2 2" xfId="8020"/>
    <cellStyle name="Currency 4 5 2 2 3" xfId="8021"/>
    <cellStyle name="Currency 4 5 2 2 4" xfId="8022"/>
    <cellStyle name="Currency 4 5 2 2 5" xfId="8023"/>
    <cellStyle name="Currency 4 5 2 2 6" xfId="8024"/>
    <cellStyle name="Currency 4 5 2 2 7" xfId="8025"/>
    <cellStyle name="Currency 4 5 2 2 8" xfId="8026"/>
    <cellStyle name="Currency 4 5 2 2 9" xfId="8027"/>
    <cellStyle name="Currency 4 5 2 20" xfId="8028"/>
    <cellStyle name="Currency 4 5 2 21" xfId="8029"/>
    <cellStyle name="Currency 4 5 2 22" xfId="8030"/>
    <cellStyle name="Currency 4 5 2 23" xfId="8031"/>
    <cellStyle name="Currency 4 5 2 24" xfId="8032"/>
    <cellStyle name="Currency 4 5 2 3" xfId="8033"/>
    <cellStyle name="Currency 4 5 2 3 10" xfId="8034"/>
    <cellStyle name="Currency 4 5 2 3 2" xfId="8035"/>
    <cellStyle name="Currency 4 5 2 3 2 2" xfId="8036"/>
    <cellStyle name="Currency 4 5 2 3 3" xfId="8037"/>
    <cellStyle name="Currency 4 5 2 3 4" xfId="8038"/>
    <cellStyle name="Currency 4 5 2 3 5" xfId="8039"/>
    <cellStyle name="Currency 4 5 2 3 6" xfId="8040"/>
    <cellStyle name="Currency 4 5 2 3 7" xfId="8041"/>
    <cellStyle name="Currency 4 5 2 3 8" xfId="8042"/>
    <cellStyle name="Currency 4 5 2 3 9" xfId="8043"/>
    <cellStyle name="Currency 4 5 2 4" xfId="8044"/>
    <cellStyle name="Currency 4 5 2 4 2" xfId="8045"/>
    <cellStyle name="Currency 4 5 2 4 2 2" xfId="8046"/>
    <cellStyle name="Currency 4 5 2 4 3" xfId="8047"/>
    <cellStyle name="Currency 4 5 2 5" xfId="8048"/>
    <cellStyle name="Currency 4 5 2 5 2" xfId="8049"/>
    <cellStyle name="Currency 4 5 2 5 2 2" xfId="8050"/>
    <cellStyle name="Currency 4 5 2 5 3" xfId="8051"/>
    <cellStyle name="Currency 4 5 2 6" xfId="8052"/>
    <cellStyle name="Currency 4 5 2 6 2" xfId="8053"/>
    <cellStyle name="Currency 4 5 2 6 2 2" xfId="8054"/>
    <cellStyle name="Currency 4 5 2 6 3" xfId="8055"/>
    <cellStyle name="Currency 4 5 2 7" xfId="8056"/>
    <cellStyle name="Currency 4 5 2 7 2" xfId="8057"/>
    <cellStyle name="Currency 4 5 2 7 2 2" xfId="8058"/>
    <cellStyle name="Currency 4 5 2 7 3" xfId="8059"/>
    <cellStyle name="Currency 4 5 2 8" xfId="8060"/>
    <cellStyle name="Currency 4 5 2 8 2" xfId="8061"/>
    <cellStyle name="Currency 4 5 2 8 2 2" xfId="8062"/>
    <cellStyle name="Currency 4 5 2 8 3" xfId="8063"/>
    <cellStyle name="Currency 4 5 2 9" xfId="8064"/>
    <cellStyle name="Currency 4 5 2 9 2" xfId="8065"/>
    <cellStyle name="Currency 4 5 2 9 2 2" xfId="8066"/>
    <cellStyle name="Currency 4 5 2 9 3" xfId="8067"/>
    <cellStyle name="Currency 4 5 20" xfId="8068"/>
    <cellStyle name="Currency 4 5 20 2" xfId="8069"/>
    <cellStyle name="Currency 4 5 21" xfId="8070"/>
    <cellStyle name="Currency 4 5 22" xfId="8071"/>
    <cellStyle name="Currency 4 5 23" xfId="8072"/>
    <cellStyle name="Currency 4 5 24" xfId="8073"/>
    <cellStyle name="Currency 4 5 25" xfId="8074"/>
    <cellStyle name="Currency 4 5 26" xfId="8075"/>
    <cellStyle name="Currency 4 5 27" xfId="8076"/>
    <cellStyle name="Currency 4 5 28" xfId="8077"/>
    <cellStyle name="Currency 4 5 3" xfId="8078"/>
    <cellStyle name="Currency 4 5 3 10" xfId="8079"/>
    <cellStyle name="Currency 4 5 3 10 2" xfId="8080"/>
    <cellStyle name="Currency 4 5 3 10 2 2" xfId="8081"/>
    <cellStyle name="Currency 4 5 3 10 3" xfId="8082"/>
    <cellStyle name="Currency 4 5 3 11" xfId="8083"/>
    <cellStyle name="Currency 4 5 3 11 2" xfId="8084"/>
    <cellStyle name="Currency 4 5 3 11 2 2" xfId="8085"/>
    <cellStyle name="Currency 4 5 3 11 3" xfId="8086"/>
    <cellStyle name="Currency 4 5 3 12" xfId="8087"/>
    <cellStyle name="Currency 4 5 3 12 2" xfId="8088"/>
    <cellStyle name="Currency 4 5 3 12 2 2" xfId="8089"/>
    <cellStyle name="Currency 4 5 3 12 3" xfId="8090"/>
    <cellStyle name="Currency 4 5 3 13" xfId="8091"/>
    <cellStyle name="Currency 4 5 3 13 2" xfId="8092"/>
    <cellStyle name="Currency 4 5 3 13 2 2" xfId="8093"/>
    <cellStyle name="Currency 4 5 3 13 3" xfId="8094"/>
    <cellStyle name="Currency 4 5 3 14" xfId="8095"/>
    <cellStyle name="Currency 4 5 3 14 2" xfId="8096"/>
    <cellStyle name="Currency 4 5 3 14 2 2" xfId="8097"/>
    <cellStyle name="Currency 4 5 3 14 3" xfId="8098"/>
    <cellStyle name="Currency 4 5 3 15" xfId="8099"/>
    <cellStyle name="Currency 4 5 3 15 2" xfId="8100"/>
    <cellStyle name="Currency 4 5 3 15 2 2" xfId="8101"/>
    <cellStyle name="Currency 4 5 3 15 3" xfId="8102"/>
    <cellStyle name="Currency 4 5 3 16" xfId="8103"/>
    <cellStyle name="Currency 4 5 3 16 2" xfId="8104"/>
    <cellStyle name="Currency 4 5 3 17" xfId="8105"/>
    <cellStyle name="Currency 4 5 3 18" xfId="8106"/>
    <cellStyle name="Currency 4 5 3 19" xfId="8107"/>
    <cellStyle name="Currency 4 5 3 2" xfId="8108"/>
    <cellStyle name="Currency 4 5 3 2 10" xfId="8109"/>
    <cellStyle name="Currency 4 5 3 2 2" xfId="8110"/>
    <cellStyle name="Currency 4 5 3 2 2 2" xfId="8111"/>
    <cellStyle name="Currency 4 5 3 2 3" xfId="8112"/>
    <cellStyle name="Currency 4 5 3 2 4" xfId="8113"/>
    <cellStyle name="Currency 4 5 3 2 5" xfId="8114"/>
    <cellStyle name="Currency 4 5 3 2 6" xfId="8115"/>
    <cellStyle name="Currency 4 5 3 2 7" xfId="8116"/>
    <cellStyle name="Currency 4 5 3 2 8" xfId="8117"/>
    <cellStyle name="Currency 4 5 3 2 9" xfId="8118"/>
    <cellStyle name="Currency 4 5 3 20" xfId="8119"/>
    <cellStyle name="Currency 4 5 3 21" xfId="8120"/>
    <cellStyle name="Currency 4 5 3 22" xfId="8121"/>
    <cellStyle name="Currency 4 5 3 23" xfId="8122"/>
    <cellStyle name="Currency 4 5 3 24" xfId="8123"/>
    <cellStyle name="Currency 4 5 3 3" xfId="8124"/>
    <cellStyle name="Currency 4 5 3 3 10" xfId="8125"/>
    <cellStyle name="Currency 4 5 3 3 2" xfId="8126"/>
    <cellStyle name="Currency 4 5 3 3 2 2" xfId="8127"/>
    <cellStyle name="Currency 4 5 3 3 3" xfId="8128"/>
    <cellStyle name="Currency 4 5 3 3 4" xfId="8129"/>
    <cellStyle name="Currency 4 5 3 3 5" xfId="8130"/>
    <cellStyle name="Currency 4 5 3 3 6" xfId="8131"/>
    <cellStyle name="Currency 4 5 3 3 7" xfId="8132"/>
    <cellStyle name="Currency 4 5 3 3 8" xfId="8133"/>
    <cellStyle name="Currency 4 5 3 3 9" xfId="8134"/>
    <cellStyle name="Currency 4 5 3 4" xfId="8135"/>
    <cellStyle name="Currency 4 5 3 4 2" xfId="8136"/>
    <cellStyle name="Currency 4 5 3 4 2 2" xfId="8137"/>
    <cellStyle name="Currency 4 5 3 4 3" xfId="8138"/>
    <cellStyle name="Currency 4 5 3 5" xfId="8139"/>
    <cellStyle name="Currency 4 5 3 5 2" xfId="8140"/>
    <cellStyle name="Currency 4 5 3 5 2 2" xfId="8141"/>
    <cellStyle name="Currency 4 5 3 5 3" xfId="8142"/>
    <cellStyle name="Currency 4 5 3 6" xfId="8143"/>
    <cellStyle name="Currency 4 5 3 6 2" xfId="8144"/>
    <cellStyle name="Currency 4 5 3 6 2 2" xfId="8145"/>
    <cellStyle name="Currency 4 5 3 6 3" xfId="8146"/>
    <cellStyle name="Currency 4 5 3 7" xfId="8147"/>
    <cellStyle name="Currency 4 5 3 7 2" xfId="8148"/>
    <cellStyle name="Currency 4 5 3 7 2 2" xfId="8149"/>
    <cellStyle name="Currency 4 5 3 7 3" xfId="8150"/>
    <cellStyle name="Currency 4 5 3 8" xfId="8151"/>
    <cellStyle name="Currency 4 5 3 8 2" xfId="8152"/>
    <cellStyle name="Currency 4 5 3 8 2 2" xfId="8153"/>
    <cellStyle name="Currency 4 5 3 8 3" xfId="8154"/>
    <cellStyle name="Currency 4 5 3 9" xfId="8155"/>
    <cellStyle name="Currency 4 5 3 9 2" xfId="8156"/>
    <cellStyle name="Currency 4 5 3 9 2 2" xfId="8157"/>
    <cellStyle name="Currency 4 5 3 9 3" xfId="8158"/>
    <cellStyle name="Currency 4 5 4" xfId="8159"/>
    <cellStyle name="Currency 4 5 4 10" xfId="8160"/>
    <cellStyle name="Currency 4 5 4 10 2" xfId="8161"/>
    <cellStyle name="Currency 4 5 4 10 2 2" xfId="8162"/>
    <cellStyle name="Currency 4 5 4 10 3" xfId="8163"/>
    <cellStyle name="Currency 4 5 4 11" xfId="8164"/>
    <cellStyle name="Currency 4 5 4 11 2" xfId="8165"/>
    <cellStyle name="Currency 4 5 4 11 2 2" xfId="8166"/>
    <cellStyle name="Currency 4 5 4 11 3" xfId="8167"/>
    <cellStyle name="Currency 4 5 4 12" xfId="8168"/>
    <cellStyle name="Currency 4 5 4 12 2" xfId="8169"/>
    <cellStyle name="Currency 4 5 4 12 2 2" xfId="8170"/>
    <cellStyle name="Currency 4 5 4 12 3" xfId="8171"/>
    <cellStyle name="Currency 4 5 4 13" xfId="8172"/>
    <cellStyle name="Currency 4 5 4 13 2" xfId="8173"/>
    <cellStyle name="Currency 4 5 4 13 2 2" xfId="8174"/>
    <cellStyle name="Currency 4 5 4 13 3" xfId="8175"/>
    <cellStyle name="Currency 4 5 4 14" xfId="8176"/>
    <cellStyle name="Currency 4 5 4 14 2" xfId="8177"/>
    <cellStyle name="Currency 4 5 4 14 2 2" xfId="8178"/>
    <cellStyle name="Currency 4 5 4 14 3" xfId="8179"/>
    <cellStyle name="Currency 4 5 4 15" xfId="8180"/>
    <cellStyle name="Currency 4 5 4 15 2" xfId="8181"/>
    <cellStyle name="Currency 4 5 4 15 2 2" xfId="8182"/>
    <cellStyle name="Currency 4 5 4 15 3" xfId="8183"/>
    <cellStyle name="Currency 4 5 4 16" xfId="8184"/>
    <cellStyle name="Currency 4 5 4 16 2" xfId="8185"/>
    <cellStyle name="Currency 4 5 4 17" xfId="8186"/>
    <cellStyle name="Currency 4 5 4 18" xfId="8187"/>
    <cellStyle name="Currency 4 5 4 19" xfId="8188"/>
    <cellStyle name="Currency 4 5 4 2" xfId="8189"/>
    <cellStyle name="Currency 4 5 4 2 10" xfId="8190"/>
    <cellStyle name="Currency 4 5 4 2 2" xfId="8191"/>
    <cellStyle name="Currency 4 5 4 2 2 2" xfId="8192"/>
    <cellStyle name="Currency 4 5 4 2 3" xfId="8193"/>
    <cellStyle name="Currency 4 5 4 2 4" xfId="8194"/>
    <cellStyle name="Currency 4 5 4 2 5" xfId="8195"/>
    <cellStyle name="Currency 4 5 4 2 6" xfId="8196"/>
    <cellStyle name="Currency 4 5 4 2 7" xfId="8197"/>
    <cellStyle name="Currency 4 5 4 2 8" xfId="8198"/>
    <cellStyle name="Currency 4 5 4 2 9" xfId="8199"/>
    <cellStyle name="Currency 4 5 4 20" xfId="8200"/>
    <cellStyle name="Currency 4 5 4 21" xfId="8201"/>
    <cellStyle name="Currency 4 5 4 22" xfId="8202"/>
    <cellStyle name="Currency 4 5 4 23" xfId="8203"/>
    <cellStyle name="Currency 4 5 4 24" xfId="8204"/>
    <cellStyle name="Currency 4 5 4 3" xfId="8205"/>
    <cellStyle name="Currency 4 5 4 3 10" xfId="8206"/>
    <cellStyle name="Currency 4 5 4 3 2" xfId="8207"/>
    <cellStyle name="Currency 4 5 4 3 2 2" xfId="8208"/>
    <cellStyle name="Currency 4 5 4 3 3" xfId="8209"/>
    <cellStyle name="Currency 4 5 4 3 4" xfId="8210"/>
    <cellStyle name="Currency 4 5 4 3 5" xfId="8211"/>
    <cellStyle name="Currency 4 5 4 3 6" xfId="8212"/>
    <cellStyle name="Currency 4 5 4 3 7" xfId="8213"/>
    <cellStyle name="Currency 4 5 4 3 8" xfId="8214"/>
    <cellStyle name="Currency 4 5 4 3 9" xfId="8215"/>
    <cellStyle name="Currency 4 5 4 4" xfId="8216"/>
    <cellStyle name="Currency 4 5 4 4 2" xfId="8217"/>
    <cellStyle name="Currency 4 5 4 4 2 2" xfId="8218"/>
    <cellStyle name="Currency 4 5 4 4 3" xfId="8219"/>
    <cellStyle name="Currency 4 5 4 5" xfId="8220"/>
    <cellStyle name="Currency 4 5 4 5 2" xfId="8221"/>
    <cellStyle name="Currency 4 5 4 5 2 2" xfId="8222"/>
    <cellStyle name="Currency 4 5 4 5 3" xfId="8223"/>
    <cellStyle name="Currency 4 5 4 6" xfId="8224"/>
    <cellStyle name="Currency 4 5 4 6 2" xfId="8225"/>
    <cellStyle name="Currency 4 5 4 6 2 2" xfId="8226"/>
    <cellStyle name="Currency 4 5 4 6 3" xfId="8227"/>
    <cellStyle name="Currency 4 5 4 7" xfId="8228"/>
    <cellStyle name="Currency 4 5 4 7 2" xfId="8229"/>
    <cellStyle name="Currency 4 5 4 7 2 2" xfId="8230"/>
    <cellStyle name="Currency 4 5 4 7 3" xfId="8231"/>
    <cellStyle name="Currency 4 5 4 8" xfId="8232"/>
    <cellStyle name="Currency 4 5 4 8 2" xfId="8233"/>
    <cellStyle name="Currency 4 5 4 8 2 2" xfId="8234"/>
    <cellStyle name="Currency 4 5 4 8 3" xfId="8235"/>
    <cellStyle name="Currency 4 5 4 9" xfId="8236"/>
    <cellStyle name="Currency 4 5 4 9 2" xfId="8237"/>
    <cellStyle name="Currency 4 5 4 9 2 2" xfId="8238"/>
    <cellStyle name="Currency 4 5 4 9 3" xfId="8239"/>
    <cellStyle name="Currency 4 5 5" xfId="8240"/>
    <cellStyle name="Currency 4 5 5 10" xfId="8241"/>
    <cellStyle name="Currency 4 5 5 10 2" xfId="8242"/>
    <cellStyle name="Currency 4 5 5 10 2 2" xfId="8243"/>
    <cellStyle name="Currency 4 5 5 10 3" xfId="8244"/>
    <cellStyle name="Currency 4 5 5 11" xfId="8245"/>
    <cellStyle name="Currency 4 5 5 11 2" xfId="8246"/>
    <cellStyle name="Currency 4 5 5 11 2 2" xfId="8247"/>
    <cellStyle name="Currency 4 5 5 11 3" xfId="8248"/>
    <cellStyle name="Currency 4 5 5 12" xfId="8249"/>
    <cellStyle name="Currency 4 5 5 12 2" xfId="8250"/>
    <cellStyle name="Currency 4 5 5 12 2 2" xfId="8251"/>
    <cellStyle name="Currency 4 5 5 12 3" xfId="8252"/>
    <cellStyle name="Currency 4 5 5 13" xfId="8253"/>
    <cellStyle name="Currency 4 5 5 13 2" xfId="8254"/>
    <cellStyle name="Currency 4 5 5 13 2 2" xfId="8255"/>
    <cellStyle name="Currency 4 5 5 13 3" xfId="8256"/>
    <cellStyle name="Currency 4 5 5 14" xfId="8257"/>
    <cellStyle name="Currency 4 5 5 14 2" xfId="8258"/>
    <cellStyle name="Currency 4 5 5 14 2 2" xfId="8259"/>
    <cellStyle name="Currency 4 5 5 14 3" xfId="8260"/>
    <cellStyle name="Currency 4 5 5 15" xfId="8261"/>
    <cellStyle name="Currency 4 5 5 15 2" xfId="8262"/>
    <cellStyle name="Currency 4 5 5 15 2 2" xfId="8263"/>
    <cellStyle name="Currency 4 5 5 15 3" xfId="8264"/>
    <cellStyle name="Currency 4 5 5 16" xfId="8265"/>
    <cellStyle name="Currency 4 5 5 16 2" xfId="8266"/>
    <cellStyle name="Currency 4 5 5 17" xfId="8267"/>
    <cellStyle name="Currency 4 5 5 18" xfId="8268"/>
    <cellStyle name="Currency 4 5 5 19" xfId="8269"/>
    <cellStyle name="Currency 4 5 5 2" xfId="8270"/>
    <cellStyle name="Currency 4 5 5 2 10" xfId="8271"/>
    <cellStyle name="Currency 4 5 5 2 2" xfId="8272"/>
    <cellStyle name="Currency 4 5 5 2 2 2" xfId="8273"/>
    <cellStyle name="Currency 4 5 5 2 3" xfId="8274"/>
    <cellStyle name="Currency 4 5 5 2 4" xfId="8275"/>
    <cellStyle name="Currency 4 5 5 2 5" xfId="8276"/>
    <cellStyle name="Currency 4 5 5 2 6" xfId="8277"/>
    <cellStyle name="Currency 4 5 5 2 7" xfId="8278"/>
    <cellStyle name="Currency 4 5 5 2 8" xfId="8279"/>
    <cellStyle name="Currency 4 5 5 2 9" xfId="8280"/>
    <cellStyle name="Currency 4 5 5 20" xfId="8281"/>
    <cellStyle name="Currency 4 5 5 21" xfId="8282"/>
    <cellStyle name="Currency 4 5 5 22" xfId="8283"/>
    <cellStyle name="Currency 4 5 5 23" xfId="8284"/>
    <cellStyle name="Currency 4 5 5 24" xfId="8285"/>
    <cellStyle name="Currency 4 5 5 3" xfId="8286"/>
    <cellStyle name="Currency 4 5 5 3 10" xfId="8287"/>
    <cellStyle name="Currency 4 5 5 3 2" xfId="8288"/>
    <cellStyle name="Currency 4 5 5 3 2 2" xfId="8289"/>
    <cellStyle name="Currency 4 5 5 3 3" xfId="8290"/>
    <cellStyle name="Currency 4 5 5 3 4" xfId="8291"/>
    <cellStyle name="Currency 4 5 5 3 5" xfId="8292"/>
    <cellStyle name="Currency 4 5 5 3 6" xfId="8293"/>
    <cellStyle name="Currency 4 5 5 3 7" xfId="8294"/>
    <cellStyle name="Currency 4 5 5 3 8" xfId="8295"/>
    <cellStyle name="Currency 4 5 5 3 9" xfId="8296"/>
    <cellStyle name="Currency 4 5 5 4" xfId="8297"/>
    <cellStyle name="Currency 4 5 5 4 2" xfId="8298"/>
    <cellStyle name="Currency 4 5 5 4 2 2" xfId="8299"/>
    <cellStyle name="Currency 4 5 5 4 3" xfId="8300"/>
    <cellStyle name="Currency 4 5 5 5" xfId="8301"/>
    <cellStyle name="Currency 4 5 5 5 2" xfId="8302"/>
    <cellStyle name="Currency 4 5 5 5 2 2" xfId="8303"/>
    <cellStyle name="Currency 4 5 5 5 3" xfId="8304"/>
    <cellStyle name="Currency 4 5 5 6" xfId="8305"/>
    <cellStyle name="Currency 4 5 5 6 2" xfId="8306"/>
    <cellStyle name="Currency 4 5 5 6 2 2" xfId="8307"/>
    <cellStyle name="Currency 4 5 5 6 3" xfId="8308"/>
    <cellStyle name="Currency 4 5 5 7" xfId="8309"/>
    <cellStyle name="Currency 4 5 5 7 2" xfId="8310"/>
    <cellStyle name="Currency 4 5 5 7 2 2" xfId="8311"/>
    <cellStyle name="Currency 4 5 5 7 3" xfId="8312"/>
    <cellStyle name="Currency 4 5 5 8" xfId="8313"/>
    <cellStyle name="Currency 4 5 5 8 2" xfId="8314"/>
    <cellStyle name="Currency 4 5 5 8 2 2" xfId="8315"/>
    <cellStyle name="Currency 4 5 5 8 3" xfId="8316"/>
    <cellStyle name="Currency 4 5 5 9" xfId="8317"/>
    <cellStyle name="Currency 4 5 5 9 2" xfId="8318"/>
    <cellStyle name="Currency 4 5 5 9 2 2" xfId="8319"/>
    <cellStyle name="Currency 4 5 5 9 3" xfId="8320"/>
    <cellStyle name="Currency 4 5 6" xfId="8321"/>
    <cellStyle name="Currency 4 5 6 10" xfId="8322"/>
    <cellStyle name="Currency 4 5 6 2" xfId="8323"/>
    <cellStyle name="Currency 4 5 6 2 2" xfId="8324"/>
    <cellStyle name="Currency 4 5 6 3" xfId="8325"/>
    <cellStyle name="Currency 4 5 6 4" xfId="8326"/>
    <cellStyle name="Currency 4 5 6 5" xfId="8327"/>
    <cellStyle name="Currency 4 5 6 6" xfId="8328"/>
    <cellStyle name="Currency 4 5 6 7" xfId="8329"/>
    <cellStyle name="Currency 4 5 6 8" xfId="8330"/>
    <cellStyle name="Currency 4 5 6 9" xfId="8331"/>
    <cellStyle name="Currency 4 5 7" xfId="8332"/>
    <cellStyle name="Currency 4 5 7 10" xfId="8333"/>
    <cellStyle name="Currency 4 5 7 2" xfId="8334"/>
    <cellStyle name="Currency 4 5 7 2 2" xfId="8335"/>
    <cellStyle name="Currency 4 5 7 3" xfId="8336"/>
    <cellStyle name="Currency 4 5 7 4" xfId="8337"/>
    <cellStyle name="Currency 4 5 7 5" xfId="8338"/>
    <cellStyle name="Currency 4 5 7 6" xfId="8339"/>
    <cellStyle name="Currency 4 5 7 7" xfId="8340"/>
    <cellStyle name="Currency 4 5 7 8" xfId="8341"/>
    <cellStyle name="Currency 4 5 7 9" xfId="8342"/>
    <cellStyle name="Currency 4 5 8" xfId="8343"/>
    <cellStyle name="Currency 4 5 8 2" xfId="8344"/>
    <cellStyle name="Currency 4 5 8 2 2" xfId="8345"/>
    <cellStyle name="Currency 4 5 8 3" xfId="8346"/>
    <cellStyle name="Currency 4 5 9" xfId="8347"/>
    <cellStyle name="Currency 4 5 9 2" xfId="8348"/>
    <cellStyle name="Currency 4 5 9 2 2" xfId="8349"/>
    <cellStyle name="Currency 4 5 9 3" xfId="8350"/>
    <cellStyle name="Currency 4 6" xfId="8351"/>
    <cellStyle name="Currency 4 6 10" xfId="8352"/>
    <cellStyle name="Currency 4 6 10 2" xfId="8353"/>
    <cellStyle name="Currency 4 6 10 2 2" xfId="8354"/>
    <cellStyle name="Currency 4 6 10 3" xfId="8355"/>
    <cellStyle name="Currency 4 6 11" xfId="8356"/>
    <cellStyle name="Currency 4 6 11 2" xfId="8357"/>
    <cellStyle name="Currency 4 6 11 2 2" xfId="8358"/>
    <cellStyle name="Currency 4 6 11 3" xfId="8359"/>
    <cellStyle name="Currency 4 6 12" xfId="8360"/>
    <cellStyle name="Currency 4 6 12 2" xfId="8361"/>
    <cellStyle name="Currency 4 6 12 2 2" xfId="8362"/>
    <cellStyle name="Currency 4 6 12 3" xfId="8363"/>
    <cellStyle name="Currency 4 6 13" xfId="8364"/>
    <cellStyle name="Currency 4 6 13 2" xfId="8365"/>
    <cellStyle name="Currency 4 6 13 2 2" xfId="8366"/>
    <cellStyle name="Currency 4 6 13 3" xfId="8367"/>
    <cellStyle name="Currency 4 6 14" xfId="8368"/>
    <cellStyle name="Currency 4 6 14 2" xfId="8369"/>
    <cellStyle name="Currency 4 6 14 2 2" xfId="8370"/>
    <cellStyle name="Currency 4 6 14 3" xfId="8371"/>
    <cellStyle name="Currency 4 6 15" xfId="8372"/>
    <cellStyle name="Currency 4 6 15 2" xfId="8373"/>
    <cellStyle name="Currency 4 6 15 2 2" xfId="8374"/>
    <cellStyle name="Currency 4 6 15 3" xfId="8375"/>
    <cellStyle name="Currency 4 6 16" xfId="8376"/>
    <cellStyle name="Currency 4 6 16 2" xfId="8377"/>
    <cellStyle name="Currency 4 6 17" xfId="8378"/>
    <cellStyle name="Currency 4 6 18" xfId="8379"/>
    <cellStyle name="Currency 4 6 19" xfId="8380"/>
    <cellStyle name="Currency 4 6 2" xfId="8381"/>
    <cellStyle name="Currency 4 6 2 10" xfId="8382"/>
    <cellStyle name="Currency 4 6 2 2" xfId="8383"/>
    <cellStyle name="Currency 4 6 2 2 2" xfId="8384"/>
    <cellStyle name="Currency 4 6 2 3" xfId="8385"/>
    <cellStyle name="Currency 4 6 2 4" xfId="8386"/>
    <cellStyle name="Currency 4 6 2 5" xfId="8387"/>
    <cellStyle name="Currency 4 6 2 6" xfId="8388"/>
    <cellStyle name="Currency 4 6 2 7" xfId="8389"/>
    <cellStyle name="Currency 4 6 2 8" xfId="8390"/>
    <cellStyle name="Currency 4 6 2 9" xfId="8391"/>
    <cellStyle name="Currency 4 6 20" xfId="8392"/>
    <cellStyle name="Currency 4 6 21" xfId="8393"/>
    <cellStyle name="Currency 4 6 22" xfId="8394"/>
    <cellStyle name="Currency 4 6 23" xfId="8395"/>
    <cellStyle name="Currency 4 6 24" xfId="8396"/>
    <cellStyle name="Currency 4 6 3" xfId="8397"/>
    <cellStyle name="Currency 4 6 3 10" xfId="8398"/>
    <cellStyle name="Currency 4 6 3 2" xfId="8399"/>
    <cellStyle name="Currency 4 6 3 2 2" xfId="8400"/>
    <cellStyle name="Currency 4 6 3 3" xfId="8401"/>
    <cellStyle name="Currency 4 6 3 4" xfId="8402"/>
    <cellStyle name="Currency 4 6 3 5" xfId="8403"/>
    <cellStyle name="Currency 4 6 3 6" xfId="8404"/>
    <cellStyle name="Currency 4 6 3 7" xfId="8405"/>
    <cellStyle name="Currency 4 6 3 8" xfId="8406"/>
    <cellStyle name="Currency 4 6 3 9" xfId="8407"/>
    <cellStyle name="Currency 4 6 4" xfId="8408"/>
    <cellStyle name="Currency 4 6 4 2" xfId="8409"/>
    <cellStyle name="Currency 4 6 4 2 2" xfId="8410"/>
    <cellStyle name="Currency 4 6 4 3" xfId="8411"/>
    <cellStyle name="Currency 4 6 5" xfId="8412"/>
    <cellStyle name="Currency 4 6 5 2" xfId="8413"/>
    <cellStyle name="Currency 4 6 5 2 2" xfId="8414"/>
    <cellStyle name="Currency 4 6 5 3" xfId="8415"/>
    <cellStyle name="Currency 4 6 6" xfId="8416"/>
    <cellStyle name="Currency 4 6 6 2" xfId="8417"/>
    <cellStyle name="Currency 4 6 6 2 2" xfId="8418"/>
    <cellStyle name="Currency 4 6 6 3" xfId="8419"/>
    <cellStyle name="Currency 4 6 7" xfId="8420"/>
    <cellStyle name="Currency 4 6 7 2" xfId="8421"/>
    <cellStyle name="Currency 4 6 7 2 2" xfId="8422"/>
    <cellStyle name="Currency 4 6 7 3" xfId="8423"/>
    <cellStyle name="Currency 4 6 8" xfId="8424"/>
    <cellStyle name="Currency 4 6 8 2" xfId="8425"/>
    <cellStyle name="Currency 4 6 8 2 2" xfId="8426"/>
    <cellStyle name="Currency 4 6 8 3" xfId="8427"/>
    <cellStyle name="Currency 4 6 9" xfId="8428"/>
    <cellStyle name="Currency 4 6 9 2" xfId="8429"/>
    <cellStyle name="Currency 4 6 9 2 2" xfId="8430"/>
    <cellStyle name="Currency 4 6 9 3" xfId="8431"/>
    <cellStyle name="Currency 4 7" xfId="8432"/>
    <cellStyle name="Currency 4 7 10" xfId="8433"/>
    <cellStyle name="Currency 4 7 10 2" xfId="8434"/>
    <cellStyle name="Currency 4 7 10 2 2" xfId="8435"/>
    <cellStyle name="Currency 4 7 10 3" xfId="8436"/>
    <cellStyle name="Currency 4 7 11" xfId="8437"/>
    <cellStyle name="Currency 4 7 11 2" xfId="8438"/>
    <cellStyle name="Currency 4 7 11 2 2" xfId="8439"/>
    <cellStyle name="Currency 4 7 11 3" xfId="8440"/>
    <cellStyle name="Currency 4 7 12" xfId="8441"/>
    <cellStyle name="Currency 4 7 12 2" xfId="8442"/>
    <cellStyle name="Currency 4 7 12 2 2" xfId="8443"/>
    <cellStyle name="Currency 4 7 12 3" xfId="8444"/>
    <cellStyle name="Currency 4 7 13" xfId="8445"/>
    <cellStyle name="Currency 4 7 13 2" xfId="8446"/>
    <cellStyle name="Currency 4 7 13 2 2" xfId="8447"/>
    <cellStyle name="Currency 4 7 13 3" xfId="8448"/>
    <cellStyle name="Currency 4 7 14" xfId="8449"/>
    <cellStyle name="Currency 4 7 14 2" xfId="8450"/>
    <cellStyle name="Currency 4 7 14 2 2" xfId="8451"/>
    <cellStyle name="Currency 4 7 14 3" xfId="8452"/>
    <cellStyle name="Currency 4 7 15" xfId="8453"/>
    <cellStyle name="Currency 4 7 15 2" xfId="8454"/>
    <cellStyle name="Currency 4 7 15 2 2" xfId="8455"/>
    <cellStyle name="Currency 4 7 15 3" xfId="8456"/>
    <cellStyle name="Currency 4 7 16" xfId="8457"/>
    <cellStyle name="Currency 4 7 16 2" xfId="8458"/>
    <cellStyle name="Currency 4 7 17" xfId="8459"/>
    <cellStyle name="Currency 4 7 18" xfId="8460"/>
    <cellStyle name="Currency 4 7 19" xfId="8461"/>
    <cellStyle name="Currency 4 7 2" xfId="8462"/>
    <cellStyle name="Currency 4 7 2 10" xfId="8463"/>
    <cellStyle name="Currency 4 7 2 2" xfId="8464"/>
    <cellStyle name="Currency 4 7 2 2 2" xfId="8465"/>
    <cellStyle name="Currency 4 7 2 3" xfId="8466"/>
    <cellStyle name="Currency 4 7 2 4" xfId="8467"/>
    <cellStyle name="Currency 4 7 2 5" xfId="8468"/>
    <cellStyle name="Currency 4 7 2 6" xfId="8469"/>
    <cellStyle name="Currency 4 7 2 7" xfId="8470"/>
    <cellStyle name="Currency 4 7 2 8" xfId="8471"/>
    <cellStyle name="Currency 4 7 2 9" xfId="8472"/>
    <cellStyle name="Currency 4 7 20" xfId="8473"/>
    <cellStyle name="Currency 4 7 21" xfId="8474"/>
    <cellStyle name="Currency 4 7 22" xfId="8475"/>
    <cellStyle name="Currency 4 7 23" xfId="8476"/>
    <cellStyle name="Currency 4 7 24" xfId="8477"/>
    <cellStyle name="Currency 4 7 3" xfId="8478"/>
    <cellStyle name="Currency 4 7 3 10" xfId="8479"/>
    <cellStyle name="Currency 4 7 3 2" xfId="8480"/>
    <cellStyle name="Currency 4 7 3 2 2" xfId="8481"/>
    <cellStyle name="Currency 4 7 3 3" xfId="8482"/>
    <cellStyle name="Currency 4 7 3 4" xfId="8483"/>
    <cellStyle name="Currency 4 7 3 5" xfId="8484"/>
    <cellStyle name="Currency 4 7 3 6" xfId="8485"/>
    <cellStyle name="Currency 4 7 3 7" xfId="8486"/>
    <cellStyle name="Currency 4 7 3 8" xfId="8487"/>
    <cellStyle name="Currency 4 7 3 9" xfId="8488"/>
    <cellStyle name="Currency 4 7 4" xfId="8489"/>
    <cellStyle name="Currency 4 7 4 2" xfId="8490"/>
    <cellStyle name="Currency 4 7 4 2 2" xfId="8491"/>
    <cellStyle name="Currency 4 7 4 3" xfId="8492"/>
    <cellStyle name="Currency 4 7 5" xfId="8493"/>
    <cellStyle name="Currency 4 7 5 2" xfId="8494"/>
    <cellStyle name="Currency 4 7 5 2 2" xfId="8495"/>
    <cellStyle name="Currency 4 7 5 3" xfId="8496"/>
    <cellStyle name="Currency 4 7 6" xfId="8497"/>
    <cellStyle name="Currency 4 7 6 2" xfId="8498"/>
    <cellStyle name="Currency 4 7 6 2 2" xfId="8499"/>
    <cellStyle name="Currency 4 7 6 3" xfId="8500"/>
    <cellStyle name="Currency 4 7 7" xfId="8501"/>
    <cellStyle name="Currency 4 7 7 2" xfId="8502"/>
    <cellStyle name="Currency 4 7 7 2 2" xfId="8503"/>
    <cellStyle name="Currency 4 7 7 3" xfId="8504"/>
    <cellStyle name="Currency 4 7 8" xfId="8505"/>
    <cellStyle name="Currency 4 7 8 2" xfId="8506"/>
    <cellStyle name="Currency 4 7 8 2 2" xfId="8507"/>
    <cellStyle name="Currency 4 7 8 3" xfId="8508"/>
    <cellStyle name="Currency 4 7 9" xfId="8509"/>
    <cellStyle name="Currency 4 7 9 2" xfId="8510"/>
    <cellStyle name="Currency 4 7 9 2 2" xfId="8511"/>
    <cellStyle name="Currency 4 7 9 3" xfId="8512"/>
    <cellStyle name="Currency 4 8" xfId="8513"/>
    <cellStyle name="Currency 4 8 10" xfId="8514"/>
    <cellStyle name="Currency 4 8 10 2" xfId="8515"/>
    <cellStyle name="Currency 4 8 10 2 2" xfId="8516"/>
    <cellStyle name="Currency 4 8 10 3" xfId="8517"/>
    <cellStyle name="Currency 4 8 11" xfId="8518"/>
    <cellStyle name="Currency 4 8 11 2" xfId="8519"/>
    <cellStyle name="Currency 4 8 11 2 2" xfId="8520"/>
    <cellStyle name="Currency 4 8 11 3" xfId="8521"/>
    <cellStyle name="Currency 4 8 12" xfId="8522"/>
    <cellStyle name="Currency 4 8 12 2" xfId="8523"/>
    <cellStyle name="Currency 4 8 12 2 2" xfId="8524"/>
    <cellStyle name="Currency 4 8 12 3" xfId="8525"/>
    <cellStyle name="Currency 4 8 13" xfId="8526"/>
    <cellStyle name="Currency 4 8 13 2" xfId="8527"/>
    <cellStyle name="Currency 4 8 13 2 2" xfId="8528"/>
    <cellStyle name="Currency 4 8 13 3" xfId="8529"/>
    <cellStyle name="Currency 4 8 14" xfId="8530"/>
    <cellStyle name="Currency 4 8 14 2" xfId="8531"/>
    <cellStyle name="Currency 4 8 14 2 2" xfId="8532"/>
    <cellStyle name="Currency 4 8 14 3" xfId="8533"/>
    <cellStyle name="Currency 4 8 15" xfId="8534"/>
    <cellStyle name="Currency 4 8 15 2" xfId="8535"/>
    <cellStyle name="Currency 4 8 15 2 2" xfId="8536"/>
    <cellStyle name="Currency 4 8 15 3" xfId="8537"/>
    <cellStyle name="Currency 4 8 16" xfId="8538"/>
    <cellStyle name="Currency 4 8 16 2" xfId="8539"/>
    <cellStyle name="Currency 4 8 17" xfId="8540"/>
    <cellStyle name="Currency 4 8 18" xfId="8541"/>
    <cellStyle name="Currency 4 8 19" xfId="8542"/>
    <cellStyle name="Currency 4 8 2" xfId="8543"/>
    <cellStyle name="Currency 4 8 2 10" xfId="8544"/>
    <cellStyle name="Currency 4 8 2 2" xfId="8545"/>
    <cellStyle name="Currency 4 8 2 2 2" xfId="8546"/>
    <cellStyle name="Currency 4 8 2 3" xfId="8547"/>
    <cellStyle name="Currency 4 8 2 4" xfId="8548"/>
    <cellStyle name="Currency 4 8 2 5" xfId="8549"/>
    <cellStyle name="Currency 4 8 2 6" xfId="8550"/>
    <cellStyle name="Currency 4 8 2 7" xfId="8551"/>
    <cellStyle name="Currency 4 8 2 8" xfId="8552"/>
    <cellStyle name="Currency 4 8 2 9" xfId="8553"/>
    <cellStyle name="Currency 4 8 20" xfId="8554"/>
    <cellStyle name="Currency 4 8 21" xfId="8555"/>
    <cellStyle name="Currency 4 8 22" xfId="8556"/>
    <cellStyle name="Currency 4 8 23" xfId="8557"/>
    <cellStyle name="Currency 4 8 24" xfId="8558"/>
    <cellStyle name="Currency 4 8 3" xfId="8559"/>
    <cellStyle name="Currency 4 8 3 10" xfId="8560"/>
    <cellStyle name="Currency 4 8 3 2" xfId="8561"/>
    <cellStyle name="Currency 4 8 3 2 2" xfId="8562"/>
    <cellStyle name="Currency 4 8 3 3" xfId="8563"/>
    <cellStyle name="Currency 4 8 3 4" xfId="8564"/>
    <cellStyle name="Currency 4 8 3 5" xfId="8565"/>
    <cellStyle name="Currency 4 8 3 6" xfId="8566"/>
    <cellStyle name="Currency 4 8 3 7" xfId="8567"/>
    <cellStyle name="Currency 4 8 3 8" xfId="8568"/>
    <cellStyle name="Currency 4 8 3 9" xfId="8569"/>
    <cellStyle name="Currency 4 8 4" xfId="8570"/>
    <cellStyle name="Currency 4 8 4 2" xfId="8571"/>
    <cellStyle name="Currency 4 8 4 2 2" xfId="8572"/>
    <cellStyle name="Currency 4 8 4 3" xfId="8573"/>
    <cellStyle name="Currency 4 8 5" xfId="8574"/>
    <cellStyle name="Currency 4 8 5 2" xfId="8575"/>
    <cellStyle name="Currency 4 8 5 2 2" xfId="8576"/>
    <cellStyle name="Currency 4 8 5 3" xfId="8577"/>
    <cellStyle name="Currency 4 8 6" xfId="8578"/>
    <cellStyle name="Currency 4 8 6 2" xfId="8579"/>
    <cellStyle name="Currency 4 8 6 2 2" xfId="8580"/>
    <cellStyle name="Currency 4 8 6 3" xfId="8581"/>
    <cellStyle name="Currency 4 8 7" xfId="8582"/>
    <cellStyle name="Currency 4 8 7 2" xfId="8583"/>
    <cellStyle name="Currency 4 8 7 2 2" xfId="8584"/>
    <cellStyle name="Currency 4 8 7 3" xfId="8585"/>
    <cellStyle name="Currency 4 8 8" xfId="8586"/>
    <cellStyle name="Currency 4 8 8 2" xfId="8587"/>
    <cellStyle name="Currency 4 8 8 2 2" xfId="8588"/>
    <cellStyle name="Currency 4 8 8 3" xfId="8589"/>
    <cellStyle name="Currency 4 8 9" xfId="8590"/>
    <cellStyle name="Currency 4 8 9 2" xfId="8591"/>
    <cellStyle name="Currency 4 8 9 2 2" xfId="8592"/>
    <cellStyle name="Currency 4 8 9 3" xfId="8593"/>
    <cellStyle name="Currency 4 9" xfId="8594"/>
    <cellStyle name="Currency 4 9 10" xfId="8595"/>
    <cellStyle name="Currency 4 9 10 2" xfId="8596"/>
    <cellStyle name="Currency 4 9 10 2 2" xfId="8597"/>
    <cellStyle name="Currency 4 9 10 3" xfId="8598"/>
    <cellStyle name="Currency 4 9 11" xfId="8599"/>
    <cellStyle name="Currency 4 9 11 2" xfId="8600"/>
    <cellStyle name="Currency 4 9 11 2 2" xfId="8601"/>
    <cellStyle name="Currency 4 9 11 3" xfId="8602"/>
    <cellStyle name="Currency 4 9 12" xfId="8603"/>
    <cellStyle name="Currency 4 9 12 2" xfId="8604"/>
    <cellStyle name="Currency 4 9 12 2 2" xfId="8605"/>
    <cellStyle name="Currency 4 9 12 3" xfId="8606"/>
    <cellStyle name="Currency 4 9 13" xfId="8607"/>
    <cellStyle name="Currency 4 9 13 2" xfId="8608"/>
    <cellStyle name="Currency 4 9 13 2 2" xfId="8609"/>
    <cellStyle name="Currency 4 9 13 3" xfId="8610"/>
    <cellStyle name="Currency 4 9 14" xfId="8611"/>
    <cellStyle name="Currency 4 9 14 2" xfId="8612"/>
    <cellStyle name="Currency 4 9 14 2 2" xfId="8613"/>
    <cellStyle name="Currency 4 9 14 3" xfId="8614"/>
    <cellStyle name="Currency 4 9 15" xfId="8615"/>
    <cellStyle name="Currency 4 9 15 2" xfId="8616"/>
    <cellStyle name="Currency 4 9 15 2 2" xfId="8617"/>
    <cellStyle name="Currency 4 9 15 3" xfId="8618"/>
    <cellStyle name="Currency 4 9 16" xfId="8619"/>
    <cellStyle name="Currency 4 9 16 2" xfId="8620"/>
    <cellStyle name="Currency 4 9 17" xfId="8621"/>
    <cellStyle name="Currency 4 9 18" xfId="8622"/>
    <cellStyle name="Currency 4 9 19" xfId="8623"/>
    <cellStyle name="Currency 4 9 2" xfId="8624"/>
    <cellStyle name="Currency 4 9 2 10" xfId="8625"/>
    <cellStyle name="Currency 4 9 2 2" xfId="8626"/>
    <cellStyle name="Currency 4 9 2 2 2" xfId="8627"/>
    <cellStyle name="Currency 4 9 2 3" xfId="8628"/>
    <cellStyle name="Currency 4 9 2 4" xfId="8629"/>
    <cellStyle name="Currency 4 9 2 5" xfId="8630"/>
    <cellStyle name="Currency 4 9 2 6" xfId="8631"/>
    <cellStyle name="Currency 4 9 2 7" xfId="8632"/>
    <cellStyle name="Currency 4 9 2 8" xfId="8633"/>
    <cellStyle name="Currency 4 9 2 9" xfId="8634"/>
    <cellStyle name="Currency 4 9 20" xfId="8635"/>
    <cellStyle name="Currency 4 9 21" xfId="8636"/>
    <cellStyle name="Currency 4 9 22" xfId="8637"/>
    <cellStyle name="Currency 4 9 23" xfId="8638"/>
    <cellStyle name="Currency 4 9 24" xfId="8639"/>
    <cellStyle name="Currency 4 9 3" xfId="8640"/>
    <cellStyle name="Currency 4 9 3 10" xfId="8641"/>
    <cellStyle name="Currency 4 9 3 2" xfId="8642"/>
    <cellStyle name="Currency 4 9 3 2 2" xfId="8643"/>
    <cellStyle name="Currency 4 9 3 3" xfId="8644"/>
    <cellStyle name="Currency 4 9 3 4" xfId="8645"/>
    <cellStyle name="Currency 4 9 3 5" xfId="8646"/>
    <cellStyle name="Currency 4 9 3 6" xfId="8647"/>
    <cellStyle name="Currency 4 9 3 7" xfId="8648"/>
    <cellStyle name="Currency 4 9 3 8" xfId="8649"/>
    <cellStyle name="Currency 4 9 3 9" xfId="8650"/>
    <cellStyle name="Currency 4 9 4" xfId="8651"/>
    <cellStyle name="Currency 4 9 4 2" xfId="8652"/>
    <cellStyle name="Currency 4 9 4 2 2" xfId="8653"/>
    <cellStyle name="Currency 4 9 4 3" xfId="8654"/>
    <cellStyle name="Currency 4 9 5" xfId="8655"/>
    <cellStyle name="Currency 4 9 5 2" xfId="8656"/>
    <cellStyle name="Currency 4 9 5 2 2" xfId="8657"/>
    <cellStyle name="Currency 4 9 5 3" xfId="8658"/>
    <cellStyle name="Currency 4 9 6" xfId="8659"/>
    <cellStyle name="Currency 4 9 6 2" xfId="8660"/>
    <cellStyle name="Currency 4 9 6 2 2" xfId="8661"/>
    <cellStyle name="Currency 4 9 6 3" xfId="8662"/>
    <cellStyle name="Currency 4 9 7" xfId="8663"/>
    <cellStyle name="Currency 4 9 7 2" xfId="8664"/>
    <cellStyle name="Currency 4 9 7 2 2" xfId="8665"/>
    <cellStyle name="Currency 4 9 7 3" xfId="8666"/>
    <cellStyle name="Currency 4 9 8" xfId="8667"/>
    <cellStyle name="Currency 4 9 8 2" xfId="8668"/>
    <cellStyle name="Currency 4 9 8 2 2" xfId="8669"/>
    <cellStyle name="Currency 4 9 8 3" xfId="8670"/>
    <cellStyle name="Currency 4 9 9" xfId="8671"/>
    <cellStyle name="Currency 4 9 9 2" xfId="8672"/>
    <cellStyle name="Currency 4 9 9 2 2" xfId="8673"/>
    <cellStyle name="Currency 4 9 9 3" xfId="8674"/>
    <cellStyle name="Currency 5" xfId="8675"/>
    <cellStyle name="Currency 6" xfId="8676"/>
    <cellStyle name="Currency 6 2" xfId="8677"/>
    <cellStyle name="Currency 7" xfId="8678"/>
    <cellStyle name="Currency 8" xfId="8679"/>
    <cellStyle name="Currency 9" xfId="8680"/>
    <cellStyle name="Explanatory Text 2" xfId="8681"/>
    <cellStyle name="Explanatory Text 2 2" xfId="8682"/>
    <cellStyle name="Explanatory Text 3" xfId="8683"/>
    <cellStyle name="Explanatory Text 3 2" xfId="8684"/>
    <cellStyle name="Explanatory Text 4" xfId="8685"/>
    <cellStyle name="Explanatory Text 5" xfId="8686"/>
    <cellStyle name="Explanatory Text 6" xfId="8687"/>
    <cellStyle name="Explanatory Text 7" xfId="8688"/>
    <cellStyle name="Good 2" xfId="8689"/>
    <cellStyle name="Good 2 2" xfId="8690"/>
    <cellStyle name="Good 3" xfId="8691"/>
    <cellStyle name="Good 3 2" xfId="8692"/>
    <cellStyle name="Good 4" xfId="8693"/>
    <cellStyle name="Good 5" xfId="8694"/>
    <cellStyle name="Good 6" xfId="8695"/>
    <cellStyle name="Good 7" xfId="8696"/>
    <cellStyle name="Heading 1 2" xfId="8697"/>
    <cellStyle name="Heading 1 2 2" xfId="8698"/>
    <cellStyle name="Heading 1 3" xfId="8699"/>
    <cellStyle name="Heading 1 3 2" xfId="8700"/>
    <cellStyle name="Heading 1 4" xfId="8701"/>
    <cellStyle name="Heading 1 5" xfId="8702"/>
    <cellStyle name="Heading 1 6" xfId="8703"/>
    <cellStyle name="Heading 1 7" xfId="8704"/>
    <cellStyle name="Heading 2 2" xfId="8705"/>
    <cellStyle name="Heading 2 2 2" xfId="8706"/>
    <cellStyle name="Heading 2 3" xfId="8707"/>
    <cellStyle name="Heading 2 3 2" xfId="8708"/>
    <cellStyle name="Heading 2 4" xfId="8709"/>
    <cellStyle name="Heading 2 5" xfId="8710"/>
    <cellStyle name="Heading 2 6" xfId="8711"/>
    <cellStyle name="Heading 2 7" xfId="8712"/>
    <cellStyle name="Heading 3 2" xfId="8713"/>
    <cellStyle name="Heading 3 2 2" xfId="8714"/>
    <cellStyle name="Heading 3 3" xfId="8715"/>
    <cellStyle name="Heading 3 3 2" xfId="8716"/>
    <cellStyle name="Heading 3 4" xfId="8717"/>
    <cellStyle name="Heading 3 5" xfId="8718"/>
    <cellStyle name="Heading 3 6" xfId="8719"/>
    <cellStyle name="Heading 3 7" xfId="8720"/>
    <cellStyle name="Heading 4 2" xfId="8721"/>
    <cellStyle name="Heading 4 2 2" xfId="8722"/>
    <cellStyle name="Heading 4 3" xfId="8723"/>
    <cellStyle name="Heading 4 3 2" xfId="8724"/>
    <cellStyle name="Heading 4 4" xfId="8725"/>
    <cellStyle name="Heading 4 5" xfId="8726"/>
    <cellStyle name="Heading 4 6" xfId="8727"/>
    <cellStyle name="Heading 4 7" xfId="8728"/>
    <cellStyle name="Hyperlink" xfId="40985" builtinId="8"/>
    <cellStyle name="Hyperlink 2" xfId="8729"/>
    <cellStyle name="Hyperlink 2 2" xfId="8730"/>
    <cellStyle name="Input 2" xfId="8731"/>
    <cellStyle name="Input 2 2" xfId="8732"/>
    <cellStyle name="Input 3" xfId="8733"/>
    <cellStyle name="Input 3 2" xfId="8734"/>
    <cellStyle name="Input 4" xfId="8735"/>
    <cellStyle name="Input 5" xfId="8736"/>
    <cellStyle name="Input 6" xfId="8737"/>
    <cellStyle name="Input 7" xfId="8738"/>
    <cellStyle name="Linked Cell 2" xfId="8739"/>
    <cellStyle name="Linked Cell 2 2" xfId="8740"/>
    <cellStyle name="Linked Cell 3" xfId="8741"/>
    <cellStyle name="Linked Cell 3 2" xfId="8742"/>
    <cellStyle name="Linked Cell 4" xfId="8743"/>
    <cellStyle name="Linked Cell 5" xfId="8744"/>
    <cellStyle name="Linked Cell 6" xfId="8745"/>
    <cellStyle name="Linked Cell 7" xfId="8746"/>
    <cellStyle name="Neutral 2" xfId="8747"/>
    <cellStyle name="Neutral 2 2" xfId="8748"/>
    <cellStyle name="Neutral 3" xfId="8749"/>
    <cellStyle name="Neutral 3 2" xfId="8750"/>
    <cellStyle name="Neutral 4" xfId="8751"/>
    <cellStyle name="Neutral 5" xfId="8752"/>
    <cellStyle name="Neutral 6" xfId="8753"/>
    <cellStyle name="Neutral 7" xfId="8754"/>
    <cellStyle name="Normal" xfId="0" builtinId="0"/>
    <cellStyle name="Normal 10" xfId="8755"/>
    <cellStyle name="Normal 10 10" xfId="8756"/>
    <cellStyle name="Normal 10 10 10" xfId="8757"/>
    <cellStyle name="Normal 10 10 2" xfId="8758"/>
    <cellStyle name="Normal 10 10 2 2" xfId="8759"/>
    <cellStyle name="Normal 10 10 3" xfId="8760"/>
    <cellStyle name="Normal 10 10 4" xfId="8761"/>
    <cellStyle name="Normal 10 10 5" xfId="8762"/>
    <cellStyle name="Normal 10 10 6" xfId="8763"/>
    <cellStyle name="Normal 10 10 7" xfId="8764"/>
    <cellStyle name="Normal 10 10 8" xfId="8765"/>
    <cellStyle name="Normal 10 10 9" xfId="8766"/>
    <cellStyle name="Normal 10 11" xfId="8767"/>
    <cellStyle name="Normal 10 11 2" xfId="8768"/>
    <cellStyle name="Normal 10 11 2 2" xfId="8769"/>
    <cellStyle name="Normal 10 11 3" xfId="8770"/>
    <cellStyle name="Normal 10 12" xfId="8771"/>
    <cellStyle name="Normal 10 12 2" xfId="8772"/>
    <cellStyle name="Normal 10 12 2 2" xfId="8773"/>
    <cellStyle name="Normal 10 12 3" xfId="8774"/>
    <cellStyle name="Normal 10 12 4" xfId="8775"/>
    <cellStyle name="Normal 10 13" xfId="8776"/>
    <cellStyle name="Normal 10 13 2" xfId="8777"/>
    <cellStyle name="Normal 10 13 2 2" xfId="8778"/>
    <cellStyle name="Normal 10 13 3" xfId="8779"/>
    <cellStyle name="Normal 10 14" xfId="8780"/>
    <cellStyle name="Normal 10 14 2" xfId="8781"/>
    <cellStyle name="Normal 10 14 2 2" xfId="8782"/>
    <cellStyle name="Normal 10 14 3" xfId="8783"/>
    <cellStyle name="Normal 10 15" xfId="8784"/>
    <cellStyle name="Normal 10 15 2" xfId="8785"/>
    <cellStyle name="Normal 10 15 2 2" xfId="8786"/>
    <cellStyle name="Normal 10 15 3" xfId="8787"/>
    <cellStyle name="Normal 10 16" xfId="8788"/>
    <cellStyle name="Normal 10 16 2" xfId="8789"/>
    <cellStyle name="Normal 10 16 2 2" xfId="8790"/>
    <cellStyle name="Normal 10 16 3" xfId="8791"/>
    <cellStyle name="Normal 10 17" xfId="8792"/>
    <cellStyle name="Normal 10 17 2" xfId="8793"/>
    <cellStyle name="Normal 10 17 2 2" xfId="8794"/>
    <cellStyle name="Normal 10 17 3" xfId="8795"/>
    <cellStyle name="Normal 10 18" xfId="8796"/>
    <cellStyle name="Normal 10 18 2" xfId="8797"/>
    <cellStyle name="Normal 10 18 2 2" xfId="8798"/>
    <cellStyle name="Normal 10 18 3" xfId="8799"/>
    <cellStyle name="Normal 10 19" xfId="8800"/>
    <cellStyle name="Normal 10 19 2" xfId="8801"/>
    <cellStyle name="Normal 10 19 2 2" xfId="8802"/>
    <cellStyle name="Normal 10 19 3" xfId="8803"/>
    <cellStyle name="Normal 10 2" xfId="8804"/>
    <cellStyle name="Normal 10 2 10" xfId="8805"/>
    <cellStyle name="Normal 10 2 10 2" xfId="8806"/>
    <cellStyle name="Normal 10 2 10 2 2" xfId="8807"/>
    <cellStyle name="Normal 10 2 10 3" xfId="8808"/>
    <cellStyle name="Normal 10 2 11" xfId="8809"/>
    <cellStyle name="Normal 10 2 11 2" xfId="8810"/>
    <cellStyle name="Normal 10 2 11 2 2" xfId="8811"/>
    <cellStyle name="Normal 10 2 11 3" xfId="8812"/>
    <cellStyle name="Normal 10 2 12" xfId="8813"/>
    <cellStyle name="Normal 10 2 12 2" xfId="8814"/>
    <cellStyle name="Normal 10 2 12 2 2" xfId="8815"/>
    <cellStyle name="Normal 10 2 12 3" xfId="8816"/>
    <cellStyle name="Normal 10 2 13" xfId="8817"/>
    <cellStyle name="Normal 10 2 13 2" xfId="8818"/>
    <cellStyle name="Normal 10 2 13 2 2" xfId="8819"/>
    <cellStyle name="Normal 10 2 13 3" xfId="8820"/>
    <cellStyle name="Normal 10 2 14" xfId="8821"/>
    <cellStyle name="Normal 10 2 14 2" xfId="8822"/>
    <cellStyle name="Normal 10 2 14 2 2" xfId="8823"/>
    <cellStyle name="Normal 10 2 14 3" xfId="8824"/>
    <cellStyle name="Normal 10 2 15" xfId="8825"/>
    <cellStyle name="Normal 10 2 15 2" xfId="8826"/>
    <cellStyle name="Normal 10 2 15 2 2" xfId="8827"/>
    <cellStyle name="Normal 10 2 15 3" xfId="8828"/>
    <cellStyle name="Normal 10 2 16" xfId="8829"/>
    <cellStyle name="Normal 10 2 16 2" xfId="8830"/>
    <cellStyle name="Normal 10 2 16 2 2" xfId="8831"/>
    <cellStyle name="Normal 10 2 16 3" xfId="8832"/>
    <cellStyle name="Normal 10 2 17" xfId="8833"/>
    <cellStyle name="Normal 10 2 17 2" xfId="8834"/>
    <cellStyle name="Normal 10 2 17 2 2" xfId="8835"/>
    <cellStyle name="Normal 10 2 17 3" xfId="8836"/>
    <cellStyle name="Normal 10 2 18" xfId="8837"/>
    <cellStyle name="Normal 10 2 18 2" xfId="8838"/>
    <cellStyle name="Normal 10 2 18 2 2" xfId="8839"/>
    <cellStyle name="Normal 10 2 18 3" xfId="8840"/>
    <cellStyle name="Normal 10 2 19" xfId="8841"/>
    <cellStyle name="Normal 10 2 19 2" xfId="8842"/>
    <cellStyle name="Normal 10 2 19 2 2" xfId="8843"/>
    <cellStyle name="Normal 10 2 19 3" xfId="8844"/>
    <cellStyle name="Normal 10 2 2" xfId="8845"/>
    <cellStyle name="Normal 10 2 2 10" xfId="8846"/>
    <cellStyle name="Normal 10 2 2 10 2" xfId="8847"/>
    <cellStyle name="Normal 10 2 2 10 2 2" xfId="8848"/>
    <cellStyle name="Normal 10 2 2 10 3" xfId="8849"/>
    <cellStyle name="Normal 10 2 2 11" xfId="8850"/>
    <cellStyle name="Normal 10 2 2 11 2" xfId="8851"/>
    <cellStyle name="Normal 10 2 2 11 2 2" xfId="8852"/>
    <cellStyle name="Normal 10 2 2 11 3" xfId="8853"/>
    <cellStyle name="Normal 10 2 2 12" xfId="8854"/>
    <cellStyle name="Normal 10 2 2 12 2" xfId="8855"/>
    <cellStyle name="Normal 10 2 2 12 2 2" xfId="8856"/>
    <cellStyle name="Normal 10 2 2 12 3" xfId="8857"/>
    <cellStyle name="Normal 10 2 2 13" xfId="8858"/>
    <cellStyle name="Normal 10 2 2 13 2" xfId="8859"/>
    <cellStyle name="Normal 10 2 2 13 2 2" xfId="8860"/>
    <cellStyle name="Normal 10 2 2 13 3" xfId="8861"/>
    <cellStyle name="Normal 10 2 2 14" xfId="8862"/>
    <cellStyle name="Normal 10 2 2 14 2" xfId="8863"/>
    <cellStyle name="Normal 10 2 2 14 2 2" xfId="8864"/>
    <cellStyle name="Normal 10 2 2 14 3" xfId="8865"/>
    <cellStyle name="Normal 10 2 2 15" xfId="8866"/>
    <cellStyle name="Normal 10 2 2 15 2" xfId="8867"/>
    <cellStyle name="Normal 10 2 2 15 2 2" xfId="8868"/>
    <cellStyle name="Normal 10 2 2 15 3" xfId="8869"/>
    <cellStyle name="Normal 10 2 2 16" xfId="8870"/>
    <cellStyle name="Normal 10 2 2 16 2" xfId="8871"/>
    <cellStyle name="Normal 10 2 2 17" xfId="8872"/>
    <cellStyle name="Normal 10 2 2 18" xfId="8873"/>
    <cellStyle name="Normal 10 2 2 19" xfId="8874"/>
    <cellStyle name="Normal 10 2 2 2" xfId="8875"/>
    <cellStyle name="Normal 10 2 2 2 10" xfId="8876"/>
    <cellStyle name="Normal 10 2 2 2 2" xfId="8877"/>
    <cellStyle name="Normal 10 2 2 2 2 2" xfId="8878"/>
    <cellStyle name="Normal 10 2 2 2 3" xfId="8879"/>
    <cellStyle name="Normal 10 2 2 2 4" xfId="8880"/>
    <cellStyle name="Normal 10 2 2 2 5" xfId="8881"/>
    <cellStyle name="Normal 10 2 2 2 6" xfId="8882"/>
    <cellStyle name="Normal 10 2 2 2 7" xfId="8883"/>
    <cellStyle name="Normal 10 2 2 2 8" xfId="8884"/>
    <cellStyle name="Normal 10 2 2 2 9" xfId="8885"/>
    <cellStyle name="Normal 10 2 2 20" xfId="8886"/>
    <cellStyle name="Normal 10 2 2 21" xfId="8887"/>
    <cellStyle name="Normal 10 2 2 22" xfId="8888"/>
    <cellStyle name="Normal 10 2 2 23" xfId="8889"/>
    <cellStyle name="Normal 10 2 2 24" xfId="8890"/>
    <cellStyle name="Normal 10 2 2 3" xfId="8891"/>
    <cellStyle name="Normal 10 2 2 3 10" xfId="8892"/>
    <cellStyle name="Normal 10 2 2 3 2" xfId="8893"/>
    <cellStyle name="Normal 10 2 2 3 2 2" xfId="8894"/>
    <cellStyle name="Normal 10 2 2 3 3" xfId="8895"/>
    <cellStyle name="Normal 10 2 2 3 4" xfId="8896"/>
    <cellStyle name="Normal 10 2 2 3 5" xfId="8897"/>
    <cellStyle name="Normal 10 2 2 3 6" xfId="8898"/>
    <cellStyle name="Normal 10 2 2 3 7" xfId="8899"/>
    <cellStyle name="Normal 10 2 2 3 8" xfId="8900"/>
    <cellStyle name="Normal 10 2 2 3 9" xfId="8901"/>
    <cellStyle name="Normal 10 2 2 4" xfId="8902"/>
    <cellStyle name="Normal 10 2 2 4 2" xfId="8903"/>
    <cellStyle name="Normal 10 2 2 4 2 2" xfId="8904"/>
    <cellStyle name="Normal 10 2 2 4 3" xfId="8905"/>
    <cellStyle name="Normal 10 2 2 5" xfId="8906"/>
    <cellStyle name="Normal 10 2 2 5 2" xfId="8907"/>
    <cellStyle name="Normal 10 2 2 5 2 2" xfId="8908"/>
    <cellStyle name="Normal 10 2 2 5 3" xfId="8909"/>
    <cellStyle name="Normal 10 2 2 6" xfId="8910"/>
    <cellStyle name="Normal 10 2 2 6 2" xfId="8911"/>
    <cellStyle name="Normal 10 2 2 6 2 2" xfId="8912"/>
    <cellStyle name="Normal 10 2 2 6 3" xfId="8913"/>
    <cellStyle name="Normal 10 2 2 7" xfId="8914"/>
    <cellStyle name="Normal 10 2 2 7 2" xfId="8915"/>
    <cellStyle name="Normal 10 2 2 7 2 2" xfId="8916"/>
    <cellStyle name="Normal 10 2 2 7 3" xfId="8917"/>
    <cellStyle name="Normal 10 2 2 8" xfId="8918"/>
    <cellStyle name="Normal 10 2 2 8 2" xfId="8919"/>
    <cellStyle name="Normal 10 2 2 8 2 2" xfId="8920"/>
    <cellStyle name="Normal 10 2 2 8 3" xfId="8921"/>
    <cellStyle name="Normal 10 2 2 9" xfId="8922"/>
    <cellStyle name="Normal 10 2 2 9 2" xfId="8923"/>
    <cellStyle name="Normal 10 2 2 9 2 2" xfId="8924"/>
    <cellStyle name="Normal 10 2 2 9 3" xfId="8925"/>
    <cellStyle name="Normal 10 2 20" xfId="8926"/>
    <cellStyle name="Normal 10 2 20 2" xfId="8927"/>
    <cellStyle name="Normal 10 2 21" xfId="8928"/>
    <cellStyle name="Normal 10 2 22" xfId="8929"/>
    <cellStyle name="Normal 10 2 23" xfId="8930"/>
    <cellStyle name="Normal 10 2 24" xfId="8931"/>
    <cellStyle name="Normal 10 2 25" xfId="8932"/>
    <cellStyle name="Normal 10 2 26" xfId="8933"/>
    <cellStyle name="Normal 10 2 27" xfId="8934"/>
    <cellStyle name="Normal 10 2 28" xfId="8935"/>
    <cellStyle name="Normal 10 2 3" xfId="8936"/>
    <cellStyle name="Normal 10 2 3 10" xfId="8937"/>
    <cellStyle name="Normal 10 2 3 10 2" xfId="8938"/>
    <cellStyle name="Normal 10 2 3 10 2 2" xfId="8939"/>
    <cellStyle name="Normal 10 2 3 10 3" xfId="8940"/>
    <cellStyle name="Normal 10 2 3 11" xfId="8941"/>
    <cellStyle name="Normal 10 2 3 11 2" xfId="8942"/>
    <cellStyle name="Normal 10 2 3 11 2 2" xfId="8943"/>
    <cellStyle name="Normal 10 2 3 11 3" xfId="8944"/>
    <cellStyle name="Normal 10 2 3 12" xfId="8945"/>
    <cellStyle name="Normal 10 2 3 12 2" xfId="8946"/>
    <cellStyle name="Normal 10 2 3 12 2 2" xfId="8947"/>
    <cellStyle name="Normal 10 2 3 12 3" xfId="8948"/>
    <cellStyle name="Normal 10 2 3 13" xfId="8949"/>
    <cellStyle name="Normal 10 2 3 13 2" xfId="8950"/>
    <cellStyle name="Normal 10 2 3 13 2 2" xfId="8951"/>
    <cellStyle name="Normal 10 2 3 13 3" xfId="8952"/>
    <cellStyle name="Normal 10 2 3 14" xfId="8953"/>
    <cellStyle name="Normal 10 2 3 14 2" xfId="8954"/>
    <cellStyle name="Normal 10 2 3 14 2 2" xfId="8955"/>
    <cellStyle name="Normal 10 2 3 14 3" xfId="8956"/>
    <cellStyle name="Normal 10 2 3 15" xfId="8957"/>
    <cellStyle name="Normal 10 2 3 15 2" xfId="8958"/>
    <cellStyle name="Normal 10 2 3 15 2 2" xfId="8959"/>
    <cellStyle name="Normal 10 2 3 15 3" xfId="8960"/>
    <cellStyle name="Normal 10 2 3 16" xfId="8961"/>
    <cellStyle name="Normal 10 2 3 16 2" xfId="8962"/>
    <cellStyle name="Normal 10 2 3 17" xfId="8963"/>
    <cellStyle name="Normal 10 2 3 18" xfId="8964"/>
    <cellStyle name="Normal 10 2 3 19" xfId="8965"/>
    <cellStyle name="Normal 10 2 3 2" xfId="8966"/>
    <cellStyle name="Normal 10 2 3 2 10" xfId="8967"/>
    <cellStyle name="Normal 10 2 3 2 2" xfId="8968"/>
    <cellStyle name="Normal 10 2 3 2 2 2" xfId="8969"/>
    <cellStyle name="Normal 10 2 3 2 3" xfId="8970"/>
    <cellStyle name="Normal 10 2 3 2 4" xfId="8971"/>
    <cellStyle name="Normal 10 2 3 2 5" xfId="8972"/>
    <cellStyle name="Normal 10 2 3 2 6" xfId="8973"/>
    <cellStyle name="Normal 10 2 3 2 7" xfId="8974"/>
    <cellStyle name="Normal 10 2 3 2 8" xfId="8975"/>
    <cellStyle name="Normal 10 2 3 2 9" xfId="8976"/>
    <cellStyle name="Normal 10 2 3 20" xfId="8977"/>
    <cellStyle name="Normal 10 2 3 21" xfId="8978"/>
    <cellStyle name="Normal 10 2 3 22" xfId="8979"/>
    <cellStyle name="Normal 10 2 3 23" xfId="8980"/>
    <cellStyle name="Normal 10 2 3 24" xfId="8981"/>
    <cellStyle name="Normal 10 2 3 3" xfId="8982"/>
    <cellStyle name="Normal 10 2 3 3 10" xfId="8983"/>
    <cellStyle name="Normal 10 2 3 3 2" xfId="8984"/>
    <cellStyle name="Normal 10 2 3 3 2 2" xfId="8985"/>
    <cellStyle name="Normal 10 2 3 3 3" xfId="8986"/>
    <cellStyle name="Normal 10 2 3 3 4" xfId="8987"/>
    <cellStyle name="Normal 10 2 3 3 5" xfId="8988"/>
    <cellStyle name="Normal 10 2 3 3 6" xfId="8989"/>
    <cellStyle name="Normal 10 2 3 3 7" xfId="8990"/>
    <cellStyle name="Normal 10 2 3 3 8" xfId="8991"/>
    <cellStyle name="Normal 10 2 3 3 9" xfId="8992"/>
    <cellStyle name="Normal 10 2 3 4" xfId="8993"/>
    <cellStyle name="Normal 10 2 3 4 2" xfId="8994"/>
    <cellStyle name="Normal 10 2 3 4 2 2" xfId="8995"/>
    <cellStyle name="Normal 10 2 3 4 3" xfId="8996"/>
    <cellStyle name="Normal 10 2 3 5" xfId="8997"/>
    <cellStyle name="Normal 10 2 3 5 2" xfId="8998"/>
    <cellStyle name="Normal 10 2 3 5 2 2" xfId="8999"/>
    <cellStyle name="Normal 10 2 3 5 3" xfId="9000"/>
    <cellStyle name="Normal 10 2 3 6" xfId="9001"/>
    <cellStyle name="Normal 10 2 3 6 2" xfId="9002"/>
    <cellStyle name="Normal 10 2 3 6 2 2" xfId="9003"/>
    <cellStyle name="Normal 10 2 3 6 3" xfId="9004"/>
    <cellStyle name="Normal 10 2 3 7" xfId="9005"/>
    <cellStyle name="Normal 10 2 3 7 2" xfId="9006"/>
    <cellStyle name="Normal 10 2 3 7 2 2" xfId="9007"/>
    <cellStyle name="Normal 10 2 3 7 3" xfId="9008"/>
    <cellStyle name="Normal 10 2 3 8" xfId="9009"/>
    <cellStyle name="Normal 10 2 3 8 2" xfId="9010"/>
    <cellStyle name="Normal 10 2 3 8 2 2" xfId="9011"/>
    <cellStyle name="Normal 10 2 3 8 3" xfId="9012"/>
    <cellStyle name="Normal 10 2 3 9" xfId="9013"/>
    <cellStyle name="Normal 10 2 3 9 2" xfId="9014"/>
    <cellStyle name="Normal 10 2 3 9 2 2" xfId="9015"/>
    <cellStyle name="Normal 10 2 3 9 3" xfId="9016"/>
    <cellStyle name="Normal 10 2 4" xfId="9017"/>
    <cellStyle name="Normal 10 2 4 10" xfId="9018"/>
    <cellStyle name="Normal 10 2 4 10 2" xfId="9019"/>
    <cellStyle name="Normal 10 2 4 10 2 2" xfId="9020"/>
    <cellStyle name="Normal 10 2 4 10 3" xfId="9021"/>
    <cellStyle name="Normal 10 2 4 11" xfId="9022"/>
    <cellStyle name="Normal 10 2 4 11 2" xfId="9023"/>
    <cellStyle name="Normal 10 2 4 11 2 2" xfId="9024"/>
    <cellStyle name="Normal 10 2 4 11 3" xfId="9025"/>
    <cellStyle name="Normal 10 2 4 12" xfId="9026"/>
    <cellStyle name="Normal 10 2 4 12 2" xfId="9027"/>
    <cellStyle name="Normal 10 2 4 12 2 2" xfId="9028"/>
    <cellStyle name="Normal 10 2 4 12 3" xfId="9029"/>
    <cellStyle name="Normal 10 2 4 13" xfId="9030"/>
    <cellStyle name="Normal 10 2 4 13 2" xfId="9031"/>
    <cellStyle name="Normal 10 2 4 13 2 2" xfId="9032"/>
    <cellStyle name="Normal 10 2 4 13 3" xfId="9033"/>
    <cellStyle name="Normal 10 2 4 14" xfId="9034"/>
    <cellStyle name="Normal 10 2 4 14 2" xfId="9035"/>
    <cellStyle name="Normal 10 2 4 14 2 2" xfId="9036"/>
    <cellStyle name="Normal 10 2 4 14 3" xfId="9037"/>
    <cellStyle name="Normal 10 2 4 15" xfId="9038"/>
    <cellStyle name="Normal 10 2 4 15 2" xfId="9039"/>
    <cellStyle name="Normal 10 2 4 15 2 2" xfId="9040"/>
    <cellStyle name="Normal 10 2 4 15 3" xfId="9041"/>
    <cellStyle name="Normal 10 2 4 16" xfId="9042"/>
    <cellStyle name="Normal 10 2 4 16 2" xfId="9043"/>
    <cellStyle name="Normal 10 2 4 17" xfId="9044"/>
    <cellStyle name="Normal 10 2 4 18" xfId="9045"/>
    <cellStyle name="Normal 10 2 4 19" xfId="9046"/>
    <cellStyle name="Normal 10 2 4 2" xfId="9047"/>
    <cellStyle name="Normal 10 2 4 2 10" xfId="9048"/>
    <cellStyle name="Normal 10 2 4 2 2" xfId="9049"/>
    <cellStyle name="Normal 10 2 4 2 2 2" xfId="9050"/>
    <cellStyle name="Normal 10 2 4 2 3" xfId="9051"/>
    <cellStyle name="Normal 10 2 4 2 4" xfId="9052"/>
    <cellStyle name="Normal 10 2 4 2 5" xfId="9053"/>
    <cellStyle name="Normal 10 2 4 2 6" xfId="9054"/>
    <cellStyle name="Normal 10 2 4 2 7" xfId="9055"/>
    <cellStyle name="Normal 10 2 4 2 8" xfId="9056"/>
    <cellStyle name="Normal 10 2 4 2 9" xfId="9057"/>
    <cellStyle name="Normal 10 2 4 20" xfId="9058"/>
    <cellStyle name="Normal 10 2 4 21" xfId="9059"/>
    <cellStyle name="Normal 10 2 4 22" xfId="9060"/>
    <cellStyle name="Normal 10 2 4 23" xfId="9061"/>
    <cellStyle name="Normal 10 2 4 24" xfId="9062"/>
    <cellStyle name="Normal 10 2 4 3" xfId="9063"/>
    <cellStyle name="Normal 10 2 4 3 10" xfId="9064"/>
    <cellStyle name="Normal 10 2 4 3 2" xfId="9065"/>
    <cellStyle name="Normal 10 2 4 3 2 2" xfId="9066"/>
    <cellStyle name="Normal 10 2 4 3 3" xfId="9067"/>
    <cellStyle name="Normal 10 2 4 3 4" xfId="9068"/>
    <cellStyle name="Normal 10 2 4 3 5" xfId="9069"/>
    <cellStyle name="Normal 10 2 4 3 6" xfId="9070"/>
    <cellStyle name="Normal 10 2 4 3 7" xfId="9071"/>
    <cellStyle name="Normal 10 2 4 3 8" xfId="9072"/>
    <cellStyle name="Normal 10 2 4 3 9" xfId="9073"/>
    <cellStyle name="Normal 10 2 4 4" xfId="9074"/>
    <cellStyle name="Normal 10 2 4 4 2" xfId="9075"/>
    <cellStyle name="Normal 10 2 4 4 2 2" xfId="9076"/>
    <cellStyle name="Normal 10 2 4 4 3" xfId="9077"/>
    <cellStyle name="Normal 10 2 4 5" xfId="9078"/>
    <cellStyle name="Normal 10 2 4 5 2" xfId="9079"/>
    <cellStyle name="Normal 10 2 4 5 2 2" xfId="9080"/>
    <cellStyle name="Normal 10 2 4 5 3" xfId="9081"/>
    <cellStyle name="Normal 10 2 4 6" xfId="9082"/>
    <cellStyle name="Normal 10 2 4 6 2" xfId="9083"/>
    <cellStyle name="Normal 10 2 4 6 2 2" xfId="9084"/>
    <cellStyle name="Normal 10 2 4 6 3" xfId="9085"/>
    <cellStyle name="Normal 10 2 4 7" xfId="9086"/>
    <cellStyle name="Normal 10 2 4 7 2" xfId="9087"/>
    <cellStyle name="Normal 10 2 4 7 2 2" xfId="9088"/>
    <cellStyle name="Normal 10 2 4 7 3" xfId="9089"/>
    <cellStyle name="Normal 10 2 4 8" xfId="9090"/>
    <cellStyle name="Normal 10 2 4 8 2" xfId="9091"/>
    <cellStyle name="Normal 10 2 4 8 2 2" xfId="9092"/>
    <cellStyle name="Normal 10 2 4 8 3" xfId="9093"/>
    <cellStyle name="Normal 10 2 4 9" xfId="9094"/>
    <cellStyle name="Normal 10 2 4 9 2" xfId="9095"/>
    <cellStyle name="Normal 10 2 4 9 2 2" xfId="9096"/>
    <cellStyle name="Normal 10 2 4 9 3" xfId="9097"/>
    <cellStyle name="Normal 10 2 5" xfId="9098"/>
    <cellStyle name="Normal 10 2 5 10" xfId="9099"/>
    <cellStyle name="Normal 10 2 5 10 2" xfId="9100"/>
    <cellStyle name="Normal 10 2 5 10 2 2" xfId="9101"/>
    <cellStyle name="Normal 10 2 5 10 3" xfId="9102"/>
    <cellStyle name="Normal 10 2 5 11" xfId="9103"/>
    <cellStyle name="Normal 10 2 5 11 2" xfId="9104"/>
    <cellStyle name="Normal 10 2 5 11 2 2" xfId="9105"/>
    <cellStyle name="Normal 10 2 5 11 3" xfId="9106"/>
    <cellStyle name="Normal 10 2 5 12" xfId="9107"/>
    <cellStyle name="Normal 10 2 5 12 2" xfId="9108"/>
    <cellStyle name="Normal 10 2 5 12 2 2" xfId="9109"/>
    <cellStyle name="Normal 10 2 5 12 3" xfId="9110"/>
    <cellStyle name="Normal 10 2 5 13" xfId="9111"/>
    <cellStyle name="Normal 10 2 5 13 2" xfId="9112"/>
    <cellStyle name="Normal 10 2 5 13 2 2" xfId="9113"/>
    <cellStyle name="Normal 10 2 5 13 3" xfId="9114"/>
    <cellStyle name="Normal 10 2 5 14" xfId="9115"/>
    <cellStyle name="Normal 10 2 5 14 2" xfId="9116"/>
    <cellStyle name="Normal 10 2 5 14 2 2" xfId="9117"/>
    <cellStyle name="Normal 10 2 5 14 3" xfId="9118"/>
    <cellStyle name="Normal 10 2 5 15" xfId="9119"/>
    <cellStyle name="Normal 10 2 5 15 2" xfId="9120"/>
    <cellStyle name="Normal 10 2 5 15 2 2" xfId="9121"/>
    <cellStyle name="Normal 10 2 5 15 3" xfId="9122"/>
    <cellStyle name="Normal 10 2 5 16" xfId="9123"/>
    <cellStyle name="Normal 10 2 5 16 2" xfId="9124"/>
    <cellStyle name="Normal 10 2 5 17" xfId="9125"/>
    <cellStyle name="Normal 10 2 5 18" xfId="9126"/>
    <cellStyle name="Normal 10 2 5 19" xfId="9127"/>
    <cellStyle name="Normal 10 2 5 2" xfId="9128"/>
    <cellStyle name="Normal 10 2 5 2 10" xfId="9129"/>
    <cellStyle name="Normal 10 2 5 2 2" xfId="9130"/>
    <cellStyle name="Normal 10 2 5 2 2 2" xfId="9131"/>
    <cellStyle name="Normal 10 2 5 2 3" xfId="9132"/>
    <cellStyle name="Normal 10 2 5 2 4" xfId="9133"/>
    <cellStyle name="Normal 10 2 5 2 5" xfId="9134"/>
    <cellStyle name="Normal 10 2 5 2 6" xfId="9135"/>
    <cellStyle name="Normal 10 2 5 2 7" xfId="9136"/>
    <cellStyle name="Normal 10 2 5 2 8" xfId="9137"/>
    <cellStyle name="Normal 10 2 5 2 9" xfId="9138"/>
    <cellStyle name="Normal 10 2 5 20" xfId="9139"/>
    <cellStyle name="Normal 10 2 5 21" xfId="9140"/>
    <cellStyle name="Normal 10 2 5 22" xfId="9141"/>
    <cellStyle name="Normal 10 2 5 23" xfId="9142"/>
    <cellStyle name="Normal 10 2 5 24" xfId="9143"/>
    <cellStyle name="Normal 10 2 5 3" xfId="9144"/>
    <cellStyle name="Normal 10 2 5 3 10" xfId="9145"/>
    <cellStyle name="Normal 10 2 5 3 2" xfId="9146"/>
    <cellStyle name="Normal 10 2 5 3 2 2" xfId="9147"/>
    <cellStyle name="Normal 10 2 5 3 3" xfId="9148"/>
    <cellStyle name="Normal 10 2 5 3 4" xfId="9149"/>
    <cellStyle name="Normal 10 2 5 3 5" xfId="9150"/>
    <cellStyle name="Normal 10 2 5 3 6" xfId="9151"/>
    <cellStyle name="Normal 10 2 5 3 7" xfId="9152"/>
    <cellStyle name="Normal 10 2 5 3 8" xfId="9153"/>
    <cellStyle name="Normal 10 2 5 3 9" xfId="9154"/>
    <cellStyle name="Normal 10 2 5 4" xfId="9155"/>
    <cellStyle name="Normal 10 2 5 4 2" xfId="9156"/>
    <cellStyle name="Normal 10 2 5 4 2 2" xfId="9157"/>
    <cellStyle name="Normal 10 2 5 4 3" xfId="9158"/>
    <cellStyle name="Normal 10 2 5 5" xfId="9159"/>
    <cellStyle name="Normal 10 2 5 5 2" xfId="9160"/>
    <cellStyle name="Normal 10 2 5 5 2 2" xfId="9161"/>
    <cellStyle name="Normal 10 2 5 5 3" xfId="9162"/>
    <cellStyle name="Normal 10 2 5 6" xfId="9163"/>
    <cellStyle name="Normal 10 2 5 6 2" xfId="9164"/>
    <cellStyle name="Normal 10 2 5 6 2 2" xfId="9165"/>
    <cellStyle name="Normal 10 2 5 6 3" xfId="9166"/>
    <cellStyle name="Normal 10 2 5 7" xfId="9167"/>
    <cellStyle name="Normal 10 2 5 7 2" xfId="9168"/>
    <cellStyle name="Normal 10 2 5 7 2 2" xfId="9169"/>
    <cellStyle name="Normal 10 2 5 7 3" xfId="9170"/>
    <cellStyle name="Normal 10 2 5 8" xfId="9171"/>
    <cellStyle name="Normal 10 2 5 8 2" xfId="9172"/>
    <cellStyle name="Normal 10 2 5 8 2 2" xfId="9173"/>
    <cellStyle name="Normal 10 2 5 8 3" xfId="9174"/>
    <cellStyle name="Normal 10 2 5 9" xfId="9175"/>
    <cellStyle name="Normal 10 2 5 9 2" xfId="9176"/>
    <cellStyle name="Normal 10 2 5 9 2 2" xfId="9177"/>
    <cellStyle name="Normal 10 2 5 9 3" xfId="9178"/>
    <cellStyle name="Normal 10 2 6" xfId="9179"/>
    <cellStyle name="Normal 10 2 6 10" xfId="9180"/>
    <cellStyle name="Normal 10 2 6 2" xfId="9181"/>
    <cellStyle name="Normal 10 2 6 2 2" xfId="9182"/>
    <cellStyle name="Normal 10 2 6 3" xfId="9183"/>
    <cellStyle name="Normal 10 2 6 4" xfId="9184"/>
    <cellStyle name="Normal 10 2 6 5" xfId="9185"/>
    <cellStyle name="Normal 10 2 6 6" xfId="9186"/>
    <cellStyle name="Normal 10 2 6 7" xfId="9187"/>
    <cellStyle name="Normal 10 2 6 8" xfId="9188"/>
    <cellStyle name="Normal 10 2 6 9" xfId="9189"/>
    <cellStyle name="Normal 10 2 7" xfId="9190"/>
    <cellStyle name="Normal 10 2 7 10" xfId="9191"/>
    <cellStyle name="Normal 10 2 7 2" xfId="9192"/>
    <cellStyle name="Normal 10 2 7 2 2" xfId="9193"/>
    <cellStyle name="Normal 10 2 7 3" xfId="9194"/>
    <cellStyle name="Normal 10 2 7 4" xfId="9195"/>
    <cellStyle name="Normal 10 2 7 5" xfId="9196"/>
    <cellStyle name="Normal 10 2 7 6" xfId="9197"/>
    <cellStyle name="Normal 10 2 7 7" xfId="9198"/>
    <cellStyle name="Normal 10 2 7 8" xfId="9199"/>
    <cellStyle name="Normal 10 2 7 9" xfId="9200"/>
    <cellStyle name="Normal 10 2 8" xfId="9201"/>
    <cellStyle name="Normal 10 2 8 2" xfId="9202"/>
    <cellStyle name="Normal 10 2 8 2 2" xfId="9203"/>
    <cellStyle name="Normal 10 2 8 3" xfId="9204"/>
    <cellStyle name="Normal 10 2 9" xfId="9205"/>
    <cellStyle name="Normal 10 2 9 2" xfId="9206"/>
    <cellStyle name="Normal 10 2 9 2 2" xfId="9207"/>
    <cellStyle name="Normal 10 2 9 3" xfId="9208"/>
    <cellStyle name="Normal 10 20" xfId="9209"/>
    <cellStyle name="Normal 10 20 2" xfId="9210"/>
    <cellStyle name="Normal 10 20 2 2" xfId="9211"/>
    <cellStyle name="Normal 10 20 3" xfId="9212"/>
    <cellStyle name="Normal 10 21" xfId="9213"/>
    <cellStyle name="Normal 10 21 2" xfId="9214"/>
    <cellStyle name="Normal 10 21 2 2" xfId="9215"/>
    <cellStyle name="Normal 10 21 3" xfId="9216"/>
    <cellStyle name="Normal 10 22" xfId="9217"/>
    <cellStyle name="Normal 10 22 2" xfId="9218"/>
    <cellStyle name="Normal 10 22 2 2" xfId="9219"/>
    <cellStyle name="Normal 10 22 3" xfId="9220"/>
    <cellStyle name="Normal 10 23" xfId="9221"/>
    <cellStyle name="Normal 10 23 2" xfId="9222"/>
    <cellStyle name="Normal 10 24" xfId="9223"/>
    <cellStyle name="Normal 10 25" xfId="9224"/>
    <cellStyle name="Normal 10 26" xfId="9225"/>
    <cellStyle name="Normal 10 27" xfId="9226"/>
    <cellStyle name="Normal 10 28" xfId="9227"/>
    <cellStyle name="Normal 10 29" xfId="9228"/>
    <cellStyle name="Normal 10 3" xfId="9229"/>
    <cellStyle name="Normal 10 3 10" xfId="9230"/>
    <cellStyle name="Normal 10 3 10 2" xfId="9231"/>
    <cellStyle name="Normal 10 3 10 2 2" xfId="9232"/>
    <cellStyle name="Normal 10 3 10 3" xfId="9233"/>
    <cellStyle name="Normal 10 3 11" xfId="9234"/>
    <cellStyle name="Normal 10 3 11 2" xfId="9235"/>
    <cellStyle name="Normal 10 3 11 2 2" xfId="9236"/>
    <cellStyle name="Normal 10 3 11 3" xfId="9237"/>
    <cellStyle name="Normal 10 3 12" xfId="9238"/>
    <cellStyle name="Normal 10 3 12 2" xfId="9239"/>
    <cellStyle name="Normal 10 3 12 2 2" xfId="9240"/>
    <cellStyle name="Normal 10 3 12 3" xfId="9241"/>
    <cellStyle name="Normal 10 3 13" xfId="9242"/>
    <cellStyle name="Normal 10 3 13 2" xfId="9243"/>
    <cellStyle name="Normal 10 3 13 2 2" xfId="9244"/>
    <cellStyle name="Normal 10 3 13 3" xfId="9245"/>
    <cellStyle name="Normal 10 3 14" xfId="9246"/>
    <cellStyle name="Normal 10 3 14 2" xfId="9247"/>
    <cellStyle name="Normal 10 3 14 2 2" xfId="9248"/>
    <cellStyle name="Normal 10 3 14 3" xfId="9249"/>
    <cellStyle name="Normal 10 3 15" xfId="9250"/>
    <cellStyle name="Normal 10 3 15 2" xfId="9251"/>
    <cellStyle name="Normal 10 3 15 2 2" xfId="9252"/>
    <cellStyle name="Normal 10 3 15 3" xfId="9253"/>
    <cellStyle name="Normal 10 3 16" xfId="9254"/>
    <cellStyle name="Normal 10 3 16 2" xfId="9255"/>
    <cellStyle name="Normal 10 3 16 2 2" xfId="9256"/>
    <cellStyle name="Normal 10 3 16 3" xfId="9257"/>
    <cellStyle name="Normal 10 3 17" xfId="9258"/>
    <cellStyle name="Normal 10 3 17 2" xfId="9259"/>
    <cellStyle name="Normal 10 3 17 2 2" xfId="9260"/>
    <cellStyle name="Normal 10 3 17 3" xfId="9261"/>
    <cellStyle name="Normal 10 3 18" xfId="9262"/>
    <cellStyle name="Normal 10 3 18 2" xfId="9263"/>
    <cellStyle name="Normal 10 3 18 2 2" xfId="9264"/>
    <cellStyle name="Normal 10 3 18 3" xfId="9265"/>
    <cellStyle name="Normal 10 3 19" xfId="9266"/>
    <cellStyle name="Normal 10 3 19 2" xfId="9267"/>
    <cellStyle name="Normal 10 3 19 2 2" xfId="9268"/>
    <cellStyle name="Normal 10 3 19 3" xfId="9269"/>
    <cellStyle name="Normal 10 3 2" xfId="9270"/>
    <cellStyle name="Normal 10 3 2 10" xfId="9271"/>
    <cellStyle name="Normal 10 3 2 10 2" xfId="9272"/>
    <cellStyle name="Normal 10 3 2 10 2 2" xfId="9273"/>
    <cellStyle name="Normal 10 3 2 10 3" xfId="9274"/>
    <cellStyle name="Normal 10 3 2 11" xfId="9275"/>
    <cellStyle name="Normal 10 3 2 11 2" xfId="9276"/>
    <cellStyle name="Normal 10 3 2 11 2 2" xfId="9277"/>
    <cellStyle name="Normal 10 3 2 11 3" xfId="9278"/>
    <cellStyle name="Normal 10 3 2 12" xfId="9279"/>
    <cellStyle name="Normal 10 3 2 12 2" xfId="9280"/>
    <cellStyle name="Normal 10 3 2 12 2 2" xfId="9281"/>
    <cellStyle name="Normal 10 3 2 12 3" xfId="9282"/>
    <cellStyle name="Normal 10 3 2 13" xfId="9283"/>
    <cellStyle name="Normal 10 3 2 13 2" xfId="9284"/>
    <cellStyle name="Normal 10 3 2 13 2 2" xfId="9285"/>
    <cellStyle name="Normal 10 3 2 13 3" xfId="9286"/>
    <cellStyle name="Normal 10 3 2 14" xfId="9287"/>
    <cellStyle name="Normal 10 3 2 14 2" xfId="9288"/>
    <cellStyle name="Normal 10 3 2 14 2 2" xfId="9289"/>
    <cellStyle name="Normal 10 3 2 14 3" xfId="9290"/>
    <cellStyle name="Normal 10 3 2 15" xfId="9291"/>
    <cellStyle name="Normal 10 3 2 15 2" xfId="9292"/>
    <cellStyle name="Normal 10 3 2 15 2 2" xfId="9293"/>
    <cellStyle name="Normal 10 3 2 15 3" xfId="9294"/>
    <cellStyle name="Normal 10 3 2 16" xfId="9295"/>
    <cellStyle name="Normal 10 3 2 16 2" xfId="9296"/>
    <cellStyle name="Normal 10 3 2 17" xfId="9297"/>
    <cellStyle name="Normal 10 3 2 18" xfId="9298"/>
    <cellStyle name="Normal 10 3 2 19" xfId="9299"/>
    <cellStyle name="Normal 10 3 2 2" xfId="9300"/>
    <cellStyle name="Normal 10 3 2 2 10" xfId="9301"/>
    <cellStyle name="Normal 10 3 2 2 2" xfId="9302"/>
    <cellStyle name="Normal 10 3 2 2 2 2" xfId="9303"/>
    <cellStyle name="Normal 10 3 2 2 3" xfId="9304"/>
    <cellStyle name="Normal 10 3 2 2 4" xfId="9305"/>
    <cellStyle name="Normal 10 3 2 2 5" xfId="9306"/>
    <cellStyle name="Normal 10 3 2 2 6" xfId="9307"/>
    <cellStyle name="Normal 10 3 2 2 7" xfId="9308"/>
    <cellStyle name="Normal 10 3 2 2 8" xfId="9309"/>
    <cellStyle name="Normal 10 3 2 2 9" xfId="9310"/>
    <cellStyle name="Normal 10 3 2 20" xfId="9311"/>
    <cellStyle name="Normal 10 3 2 21" xfId="9312"/>
    <cellStyle name="Normal 10 3 2 22" xfId="9313"/>
    <cellStyle name="Normal 10 3 2 23" xfId="9314"/>
    <cellStyle name="Normal 10 3 2 24" xfId="9315"/>
    <cellStyle name="Normal 10 3 2 3" xfId="9316"/>
    <cellStyle name="Normal 10 3 2 3 10" xfId="9317"/>
    <cellStyle name="Normal 10 3 2 3 2" xfId="9318"/>
    <cellStyle name="Normal 10 3 2 3 2 2" xfId="9319"/>
    <cellStyle name="Normal 10 3 2 3 3" xfId="9320"/>
    <cellStyle name="Normal 10 3 2 3 4" xfId="9321"/>
    <cellStyle name="Normal 10 3 2 3 5" xfId="9322"/>
    <cellStyle name="Normal 10 3 2 3 6" xfId="9323"/>
    <cellStyle name="Normal 10 3 2 3 7" xfId="9324"/>
    <cellStyle name="Normal 10 3 2 3 8" xfId="9325"/>
    <cellStyle name="Normal 10 3 2 3 9" xfId="9326"/>
    <cellStyle name="Normal 10 3 2 4" xfId="9327"/>
    <cellStyle name="Normal 10 3 2 4 2" xfId="9328"/>
    <cellStyle name="Normal 10 3 2 4 2 2" xfId="9329"/>
    <cellStyle name="Normal 10 3 2 4 3" xfId="9330"/>
    <cellStyle name="Normal 10 3 2 5" xfId="9331"/>
    <cellStyle name="Normal 10 3 2 5 2" xfId="9332"/>
    <cellStyle name="Normal 10 3 2 5 2 2" xfId="9333"/>
    <cellStyle name="Normal 10 3 2 5 3" xfId="9334"/>
    <cellStyle name="Normal 10 3 2 6" xfId="9335"/>
    <cellStyle name="Normal 10 3 2 6 2" xfId="9336"/>
    <cellStyle name="Normal 10 3 2 6 2 2" xfId="9337"/>
    <cellStyle name="Normal 10 3 2 6 3" xfId="9338"/>
    <cellStyle name="Normal 10 3 2 7" xfId="9339"/>
    <cellStyle name="Normal 10 3 2 7 2" xfId="9340"/>
    <cellStyle name="Normal 10 3 2 7 2 2" xfId="9341"/>
    <cellStyle name="Normal 10 3 2 7 3" xfId="9342"/>
    <cellStyle name="Normal 10 3 2 8" xfId="9343"/>
    <cellStyle name="Normal 10 3 2 8 2" xfId="9344"/>
    <cellStyle name="Normal 10 3 2 8 2 2" xfId="9345"/>
    <cellStyle name="Normal 10 3 2 8 3" xfId="9346"/>
    <cellStyle name="Normal 10 3 2 9" xfId="9347"/>
    <cellStyle name="Normal 10 3 2 9 2" xfId="9348"/>
    <cellStyle name="Normal 10 3 2 9 2 2" xfId="9349"/>
    <cellStyle name="Normal 10 3 2 9 3" xfId="9350"/>
    <cellStyle name="Normal 10 3 20" xfId="9351"/>
    <cellStyle name="Normal 10 3 20 2" xfId="9352"/>
    <cellStyle name="Normal 10 3 21" xfId="9353"/>
    <cellStyle name="Normal 10 3 22" xfId="9354"/>
    <cellStyle name="Normal 10 3 23" xfId="9355"/>
    <cellStyle name="Normal 10 3 24" xfId="9356"/>
    <cellStyle name="Normal 10 3 25" xfId="9357"/>
    <cellStyle name="Normal 10 3 26" xfId="9358"/>
    <cellStyle name="Normal 10 3 27" xfId="9359"/>
    <cellStyle name="Normal 10 3 28" xfId="9360"/>
    <cellStyle name="Normal 10 3 3" xfId="9361"/>
    <cellStyle name="Normal 10 3 3 10" xfId="9362"/>
    <cellStyle name="Normal 10 3 3 10 2" xfId="9363"/>
    <cellStyle name="Normal 10 3 3 10 2 2" xfId="9364"/>
    <cellStyle name="Normal 10 3 3 10 3" xfId="9365"/>
    <cellStyle name="Normal 10 3 3 11" xfId="9366"/>
    <cellStyle name="Normal 10 3 3 11 2" xfId="9367"/>
    <cellStyle name="Normal 10 3 3 11 2 2" xfId="9368"/>
    <cellStyle name="Normal 10 3 3 11 3" xfId="9369"/>
    <cellStyle name="Normal 10 3 3 12" xfId="9370"/>
    <cellStyle name="Normal 10 3 3 12 2" xfId="9371"/>
    <cellStyle name="Normal 10 3 3 12 2 2" xfId="9372"/>
    <cellStyle name="Normal 10 3 3 12 3" xfId="9373"/>
    <cellStyle name="Normal 10 3 3 13" xfId="9374"/>
    <cellStyle name="Normal 10 3 3 13 2" xfId="9375"/>
    <cellStyle name="Normal 10 3 3 13 2 2" xfId="9376"/>
    <cellStyle name="Normal 10 3 3 13 3" xfId="9377"/>
    <cellStyle name="Normal 10 3 3 14" xfId="9378"/>
    <cellStyle name="Normal 10 3 3 14 2" xfId="9379"/>
    <cellStyle name="Normal 10 3 3 14 2 2" xfId="9380"/>
    <cellStyle name="Normal 10 3 3 14 3" xfId="9381"/>
    <cellStyle name="Normal 10 3 3 15" xfId="9382"/>
    <cellStyle name="Normal 10 3 3 15 2" xfId="9383"/>
    <cellStyle name="Normal 10 3 3 15 2 2" xfId="9384"/>
    <cellStyle name="Normal 10 3 3 15 3" xfId="9385"/>
    <cellStyle name="Normal 10 3 3 16" xfId="9386"/>
    <cellStyle name="Normal 10 3 3 16 2" xfId="9387"/>
    <cellStyle name="Normal 10 3 3 17" xfId="9388"/>
    <cellStyle name="Normal 10 3 3 18" xfId="9389"/>
    <cellStyle name="Normal 10 3 3 19" xfId="9390"/>
    <cellStyle name="Normal 10 3 3 2" xfId="9391"/>
    <cellStyle name="Normal 10 3 3 2 10" xfId="9392"/>
    <cellStyle name="Normal 10 3 3 2 2" xfId="9393"/>
    <cellStyle name="Normal 10 3 3 2 2 2" xfId="9394"/>
    <cellStyle name="Normal 10 3 3 2 3" xfId="9395"/>
    <cellStyle name="Normal 10 3 3 2 4" xfId="9396"/>
    <cellStyle name="Normal 10 3 3 2 5" xfId="9397"/>
    <cellStyle name="Normal 10 3 3 2 6" xfId="9398"/>
    <cellStyle name="Normal 10 3 3 2 7" xfId="9399"/>
    <cellStyle name="Normal 10 3 3 2 8" xfId="9400"/>
    <cellStyle name="Normal 10 3 3 2 9" xfId="9401"/>
    <cellStyle name="Normal 10 3 3 20" xfId="9402"/>
    <cellStyle name="Normal 10 3 3 21" xfId="9403"/>
    <cellStyle name="Normal 10 3 3 22" xfId="9404"/>
    <cellStyle name="Normal 10 3 3 23" xfId="9405"/>
    <cellStyle name="Normal 10 3 3 24" xfId="9406"/>
    <cellStyle name="Normal 10 3 3 3" xfId="9407"/>
    <cellStyle name="Normal 10 3 3 3 10" xfId="9408"/>
    <cellStyle name="Normal 10 3 3 3 2" xfId="9409"/>
    <cellStyle name="Normal 10 3 3 3 2 2" xfId="9410"/>
    <cellStyle name="Normal 10 3 3 3 3" xfId="9411"/>
    <cellStyle name="Normal 10 3 3 3 4" xfId="9412"/>
    <cellStyle name="Normal 10 3 3 3 5" xfId="9413"/>
    <cellStyle name="Normal 10 3 3 3 6" xfId="9414"/>
    <cellStyle name="Normal 10 3 3 3 7" xfId="9415"/>
    <cellStyle name="Normal 10 3 3 3 8" xfId="9416"/>
    <cellStyle name="Normal 10 3 3 3 9" xfId="9417"/>
    <cellStyle name="Normal 10 3 3 4" xfId="9418"/>
    <cellStyle name="Normal 10 3 3 4 2" xfId="9419"/>
    <cellStyle name="Normal 10 3 3 4 2 2" xfId="9420"/>
    <cellStyle name="Normal 10 3 3 4 3" xfId="9421"/>
    <cellStyle name="Normal 10 3 3 5" xfId="9422"/>
    <cellStyle name="Normal 10 3 3 5 2" xfId="9423"/>
    <cellStyle name="Normal 10 3 3 5 2 2" xfId="9424"/>
    <cellStyle name="Normal 10 3 3 5 3" xfId="9425"/>
    <cellStyle name="Normal 10 3 3 6" xfId="9426"/>
    <cellStyle name="Normal 10 3 3 6 2" xfId="9427"/>
    <cellStyle name="Normal 10 3 3 6 2 2" xfId="9428"/>
    <cellStyle name="Normal 10 3 3 6 3" xfId="9429"/>
    <cellStyle name="Normal 10 3 3 7" xfId="9430"/>
    <cellStyle name="Normal 10 3 3 7 2" xfId="9431"/>
    <cellStyle name="Normal 10 3 3 7 2 2" xfId="9432"/>
    <cellStyle name="Normal 10 3 3 7 3" xfId="9433"/>
    <cellStyle name="Normal 10 3 3 8" xfId="9434"/>
    <cellStyle name="Normal 10 3 3 8 2" xfId="9435"/>
    <cellStyle name="Normal 10 3 3 8 2 2" xfId="9436"/>
    <cellStyle name="Normal 10 3 3 8 3" xfId="9437"/>
    <cellStyle name="Normal 10 3 3 9" xfId="9438"/>
    <cellStyle name="Normal 10 3 3 9 2" xfId="9439"/>
    <cellStyle name="Normal 10 3 3 9 2 2" xfId="9440"/>
    <cellStyle name="Normal 10 3 3 9 3" xfId="9441"/>
    <cellStyle name="Normal 10 3 4" xfId="9442"/>
    <cellStyle name="Normal 10 3 4 10" xfId="9443"/>
    <cellStyle name="Normal 10 3 4 10 2" xfId="9444"/>
    <cellStyle name="Normal 10 3 4 10 2 2" xfId="9445"/>
    <cellStyle name="Normal 10 3 4 10 3" xfId="9446"/>
    <cellStyle name="Normal 10 3 4 11" xfId="9447"/>
    <cellStyle name="Normal 10 3 4 11 2" xfId="9448"/>
    <cellStyle name="Normal 10 3 4 11 2 2" xfId="9449"/>
    <cellStyle name="Normal 10 3 4 11 3" xfId="9450"/>
    <cellStyle name="Normal 10 3 4 12" xfId="9451"/>
    <cellStyle name="Normal 10 3 4 12 2" xfId="9452"/>
    <cellStyle name="Normal 10 3 4 12 2 2" xfId="9453"/>
    <cellStyle name="Normal 10 3 4 12 3" xfId="9454"/>
    <cellStyle name="Normal 10 3 4 13" xfId="9455"/>
    <cellStyle name="Normal 10 3 4 13 2" xfId="9456"/>
    <cellStyle name="Normal 10 3 4 13 2 2" xfId="9457"/>
    <cellStyle name="Normal 10 3 4 13 3" xfId="9458"/>
    <cellStyle name="Normal 10 3 4 14" xfId="9459"/>
    <cellStyle name="Normal 10 3 4 14 2" xfId="9460"/>
    <cellStyle name="Normal 10 3 4 14 2 2" xfId="9461"/>
    <cellStyle name="Normal 10 3 4 14 3" xfId="9462"/>
    <cellStyle name="Normal 10 3 4 15" xfId="9463"/>
    <cellStyle name="Normal 10 3 4 15 2" xfId="9464"/>
    <cellStyle name="Normal 10 3 4 15 2 2" xfId="9465"/>
    <cellStyle name="Normal 10 3 4 15 3" xfId="9466"/>
    <cellStyle name="Normal 10 3 4 16" xfId="9467"/>
    <cellStyle name="Normal 10 3 4 16 2" xfId="9468"/>
    <cellStyle name="Normal 10 3 4 17" xfId="9469"/>
    <cellStyle name="Normal 10 3 4 18" xfId="9470"/>
    <cellStyle name="Normal 10 3 4 19" xfId="9471"/>
    <cellStyle name="Normal 10 3 4 2" xfId="9472"/>
    <cellStyle name="Normal 10 3 4 2 10" xfId="9473"/>
    <cellStyle name="Normal 10 3 4 2 2" xfId="9474"/>
    <cellStyle name="Normal 10 3 4 2 2 2" xfId="9475"/>
    <cellStyle name="Normal 10 3 4 2 3" xfId="9476"/>
    <cellStyle name="Normal 10 3 4 2 4" xfId="9477"/>
    <cellStyle name="Normal 10 3 4 2 5" xfId="9478"/>
    <cellStyle name="Normal 10 3 4 2 6" xfId="9479"/>
    <cellStyle name="Normal 10 3 4 2 7" xfId="9480"/>
    <cellStyle name="Normal 10 3 4 2 8" xfId="9481"/>
    <cellStyle name="Normal 10 3 4 2 9" xfId="9482"/>
    <cellStyle name="Normal 10 3 4 20" xfId="9483"/>
    <cellStyle name="Normal 10 3 4 21" xfId="9484"/>
    <cellStyle name="Normal 10 3 4 22" xfId="9485"/>
    <cellStyle name="Normal 10 3 4 23" xfId="9486"/>
    <cellStyle name="Normal 10 3 4 24" xfId="9487"/>
    <cellStyle name="Normal 10 3 4 3" xfId="9488"/>
    <cellStyle name="Normal 10 3 4 3 10" xfId="9489"/>
    <cellStyle name="Normal 10 3 4 3 2" xfId="9490"/>
    <cellStyle name="Normal 10 3 4 3 2 2" xfId="9491"/>
    <cellStyle name="Normal 10 3 4 3 3" xfId="9492"/>
    <cellStyle name="Normal 10 3 4 3 4" xfId="9493"/>
    <cellStyle name="Normal 10 3 4 3 5" xfId="9494"/>
    <cellStyle name="Normal 10 3 4 3 6" xfId="9495"/>
    <cellStyle name="Normal 10 3 4 3 7" xfId="9496"/>
    <cellStyle name="Normal 10 3 4 3 8" xfId="9497"/>
    <cellStyle name="Normal 10 3 4 3 9" xfId="9498"/>
    <cellStyle name="Normal 10 3 4 4" xfId="9499"/>
    <cellStyle name="Normal 10 3 4 4 2" xfId="9500"/>
    <cellStyle name="Normal 10 3 4 4 2 2" xfId="9501"/>
    <cellStyle name="Normal 10 3 4 4 3" xfId="9502"/>
    <cellStyle name="Normal 10 3 4 5" xfId="9503"/>
    <cellStyle name="Normal 10 3 4 5 2" xfId="9504"/>
    <cellStyle name="Normal 10 3 4 5 2 2" xfId="9505"/>
    <cellStyle name="Normal 10 3 4 5 3" xfId="9506"/>
    <cellStyle name="Normal 10 3 4 6" xfId="9507"/>
    <cellStyle name="Normal 10 3 4 6 2" xfId="9508"/>
    <cellStyle name="Normal 10 3 4 6 2 2" xfId="9509"/>
    <cellStyle name="Normal 10 3 4 6 3" xfId="9510"/>
    <cellStyle name="Normal 10 3 4 7" xfId="9511"/>
    <cellStyle name="Normal 10 3 4 7 2" xfId="9512"/>
    <cellStyle name="Normal 10 3 4 7 2 2" xfId="9513"/>
    <cellStyle name="Normal 10 3 4 7 3" xfId="9514"/>
    <cellStyle name="Normal 10 3 4 8" xfId="9515"/>
    <cellStyle name="Normal 10 3 4 8 2" xfId="9516"/>
    <cellStyle name="Normal 10 3 4 8 2 2" xfId="9517"/>
    <cellStyle name="Normal 10 3 4 8 3" xfId="9518"/>
    <cellStyle name="Normal 10 3 4 9" xfId="9519"/>
    <cellStyle name="Normal 10 3 4 9 2" xfId="9520"/>
    <cellStyle name="Normal 10 3 4 9 2 2" xfId="9521"/>
    <cellStyle name="Normal 10 3 4 9 3" xfId="9522"/>
    <cellStyle name="Normal 10 3 5" xfId="9523"/>
    <cellStyle name="Normal 10 3 5 10" xfId="9524"/>
    <cellStyle name="Normal 10 3 5 10 2" xfId="9525"/>
    <cellStyle name="Normal 10 3 5 10 2 2" xfId="9526"/>
    <cellStyle name="Normal 10 3 5 10 3" xfId="9527"/>
    <cellStyle name="Normal 10 3 5 11" xfId="9528"/>
    <cellStyle name="Normal 10 3 5 11 2" xfId="9529"/>
    <cellStyle name="Normal 10 3 5 11 2 2" xfId="9530"/>
    <cellStyle name="Normal 10 3 5 11 3" xfId="9531"/>
    <cellStyle name="Normal 10 3 5 12" xfId="9532"/>
    <cellStyle name="Normal 10 3 5 12 2" xfId="9533"/>
    <cellStyle name="Normal 10 3 5 12 2 2" xfId="9534"/>
    <cellStyle name="Normal 10 3 5 12 3" xfId="9535"/>
    <cellStyle name="Normal 10 3 5 13" xfId="9536"/>
    <cellStyle name="Normal 10 3 5 13 2" xfId="9537"/>
    <cellStyle name="Normal 10 3 5 13 2 2" xfId="9538"/>
    <cellStyle name="Normal 10 3 5 13 3" xfId="9539"/>
    <cellStyle name="Normal 10 3 5 14" xfId="9540"/>
    <cellStyle name="Normal 10 3 5 14 2" xfId="9541"/>
    <cellStyle name="Normal 10 3 5 14 2 2" xfId="9542"/>
    <cellStyle name="Normal 10 3 5 14 3" xfId="9543"/>
    <cellStyle name="Normal 10 3 5 15" xfId="9544"/>
    <cellStyle name="Normal 10 3 5 15 2" xfId="9545"/>
    <cellStyle name="Normal 10 3 5 15 2 2" xfId="9546"/>
    <cellStyle name="Normal 10 3 5 15 3" xfId="9547"/>
    <cellStyle name="Normal 10 3 5 16" xfId="9548"/>
    <cellStyle name="Normal 10 3 5 16 2" xfId="9549"/>
    <cellStyle name="Normal 10 3 5 17" xfId="9550"/>
    <cellStyle name="Normal 10 3 5 18" xfId="9551"/>
    <cellStyle name="Normal 10 3 5 19" xfId="9552"/>
    <cellStyle name="Normal 10 3 5 2" xfId="9553"/>
    <cellStyle name="Normal 10 3 5 2 10" xfId="9554"/>
    <cellStyle name="Normal 10 3 5 2 2" xfId="9555"/>
    <cellStyle name="Normal 10 3 5 2 2 2" xfId="9556"/>
    <cellStyle name="Normal 10 3 5 2 3" xfId="9557"/>
    <cellStyle name="Normal 10 3 5 2 4" xfId="9558"/>
    <cellStyle name="Normal 10 3 5 2 5" xfId="9559"/>
    <cellStyle name="Normal 10 3 5 2 6" xfId="9560"/>
    <cellStyle name="Normal 10 3 5 2 7" xfId="9561"/>
    <cellStyle name="Normal 10 3 5 2 8" xfId="9562"/>
    <cellStyle name="Normal 10 3 5 2 9" xfId="9563"/>
    <cellStyle name="Normal 10 3 5 20" xfId="9564"/>
    <cellStyle name="Normal 10 3 5 21" xfId="9565"/>
    <cellStyle name="Normal 10 3 5 22" xfId="9566"/>
    <cellStyle name="Normal 10 3 5 23" xfId="9567"/>
    <cellStyle name="Normal 10 3 5 24" xfId="9568"/>
    <cellStyle name="Normal 10 3 5 3" xfId="9569"/>
    <cellStyle name="Normal 10 3 5 3 10" xfId="9570"/>
    <cellStyle name="Normal 10 3 5 3 2" xfId="9571"/>
    <cellStyle name="Normal 10 3 5 3 2 2" xfId="9572"/>
    <cellStyle name="Normal 10 3 5 3 3" xfId="9573"/>
    <cellStyle name="Normal 10 3 5 3 4" xfId="9574"/>
    <cellStyle name="Normal 10 3 5 3 5" xfId="9575"/>
    <cellStyle name="Normal 10 3 5 3 6" xfId="9576"/>
    <cellStyle name="Normal 10 3 5 3 7" xfId="9577"/>
    <cellStyle name="Normal 10 3 5 3 8" xfId="9578"/>
    <cellStyle name="Normal 10 3 5 3 9" xfId="9579"/>
    <cellStyle name="Normal 10 3 5 4" xfId="9580"/>
    <cellStyle name="Normal 10 3 5 4 2" xfId="9581"/>
    <cellStyle name="Normal 10 3 5 4 2 2" xfId="9582"/>
    <cellStyle name="Normal 10 3 5 4 3" xfId="9583"/>
    <cellStyle name="Normal 10 3 5 5" xfId="9584"/>
    <cellStyle name="Normal 10 3 5 5 2" xfId="9585"/>
    <cellStyle name="Normal 10 3 5 5 2 2" xfId="9586"/>
    <cellStyle name="Normal 10 3 5 5 3" xfId="9587"/>
    <cellStyle name="Normal 10 3 5 6" xfId="9588"/>
    <cellStyle name="Normal 10 3 5 6 2" xfId="9589"/>
    <cellStyle name="Normal 10 3 5 6 2 2" xfId="9590"/>
    <cellStyle name="Normal 10 3 5 6 3" xfId="9591"/>
    <cellStyle name="Normal 10 3 5 7" xfId="9592"/>
    <cellStyle name="Normal 10 3 5 7 2" xfId="9593"/>
    <cellStyle name="Normal 10 3 5 7 2 2" xfId="9594"/>
    <cellStyle name="Normal 10 3 5 7 3" xfId="9595"/>
    <cellStyle name="Normal 10 3 5 8" xfId="9596"/>
    <cellStyle name="Normal 10 3 5 8 2" xfId="9597"/>
    <cellStyle name="Normal 10 3 5 8 2 2" xfId="9598"/>
    <cellStyle name="Normal 10 3 5 8 3" xfId="9599"/>
    <cellStyle name="Normal 10 3 5 9" xfId="9600"/>
    <cellStyle name="Normal 10 3 5 9 2" xfId="9601"/>
    <cellStyle name="Normal 10 3 5 9 2 2" xfId="9602"/>
    <cellStyle name="Normal 10 3 5 9 3" xfId="9603"/>
    <cellStyle name="Normal 10 3 6" xfId="9604"/>
    <cellStyle name="Normal 10 3 6 10" xfId="9605"/>
    <cellStyle name="Normal 10 3 6 2" xfId="9606"/>
    <cellStyle name="Normal 10 3 6 2 2" xfId="9607"/>
    <cellStyle name="Normal 10 3 6 3" xfId="9608"/>
    <cellStyle name="Normal 10 3 6 4" xfId="9609"/>
    <cellStyle name="Normal 10 3 6 5" xfId="9610"/>
    <cellStyle name="Normal 10 3 6 6" xfId="9611"/>
    <cellStyle name="Normal 10 3 6 7" xfId="9612"/>
    <cellStyle name="Normal 10 3 6 8" xfId="9613"/>
    <cellStyle name="Normal 10 3 6 9" xfId="9614"/>
    <cellStyle name="Normal 10 3 7" xfId="9615"/>
    <cellStyle name="Normal 10 3 7 10" xfId="9616"/>
    <cellStyle name="Normal 10 3 7 2" xfId="9617"/>
    <cellStyle name="Normal 10 3 7 2 2" xfId="9618"/>
    <cellStyle name="Normal 10 3 7 3" xfId="9619"/>
    <cellStyle name="Normal 10 3 7 4" xfId="9620"/>
    <cellStyle name="Normal 10 3 7 5" xfId="9621"/>
    <cellStyle name="Normal 10 3 7 6" xfId="9622"/>
    <cellStyle name="Normal 10 3 7 7" xfId="9623"/>
    <cellStyle name="Normal 10 3 7 8" xfId="9624"/>
    <cellStyle name="Normal 10 3 7 9" xfId="9625"/>
    <cellStyle name="Normal 10 3 8" xfId="9626"/>
    <cellStyle name="Normal 10 3 8 2" xfId="9627"/>
    <cellStyle name="Normal 10 3 8 2 2" xfId="9628"/>
    <cellStyle name="Normal 10 3 8 3" xfId="9629"/>
    <cellStyle name="Normal 10 3 9" xfId="9630"/>
    <cellStyle name="Normal 10 3 9 2" xfId="9631"/>
    <cellStyle name="Normal 10 3 9 2 2" xfId="9632"/>
    <cellStyle name="Normal 10 3 9 3" xfId="9633"/>
    <cellStyle name="Normal 10 30" xfId="9634"/>
    <cellStyle name="Normal 10 31" xfId="9635"/>
    <cellStyle name="Normal 10 32" xfId="40975"/>
    <cellStyle name="Normal 10 32 2" xfId="40983"/>
    <cellStyle name="Normal 10 4" xfId="9636"/>
    <cellStyle name="Normal 10 4 10" xfId="9637"/>
    <cellStyle name="Normal 10 4 10 2" xfId="9638"/>
    <cellStyle name="Normal 10 4 10 2 2" xfId="9639"/>
    <cellStyle name="Normal 10 4 10 3" xfId="9640"/>
    <cellStyle name="Normal 10 4 11" xfId="9641"/>
    <cellStyle name="Normal 10 4 11 2" xfId="9642"/>
    <cellStyle name="Normal 10 4 11 2 2" xfId="9643"/>
    <cellStyle name="Normal 10 4 11 3" xfId="9644"/>
    <cellStyle name="Normal 10 4 12" xfId="9645"/>
    <cellStyle name="Normal 10 4 12 2" xfId="9646"/>
    <cellStyle name="Normal 10 4 12 2 2" xfId="9647"/>
    <cellStyle name="Normal 10 4 12 3" xfId="9648"/>
    <cellStyle name="Normal 10 4 13" xfId="9649"/>
    <cellStyle name="Normal 10 4 13 2" xfId="9650"/>
    <cellStyle name="Normal 10 4 13 2 2" xfId="9651"/>
    <cellStyle name="Normal 10 4 13 3" xfId="9652"/>
    <cellStyle name="Normal 10 4 14" xfId="9653"/>
    <cellStyle name="Normal 10 4 14 2" xfId="9654"/>
    <cellStyle name="Normal 10 4 14 2 2" xfId="9655"/>
    <cellStyle name="Normal 10 4 14 3" xfId="9656"/>
    <cellStyle name="Normal 10 4 15" xfId="9657"/>
    <cellStyle name="Normal 10 4 15 2" xfId="9658"/>
    <cellStyle name="Normal 10 4 15 2 2" xfId="9659"/>
    <cellStyle name="Normal 10 4 15 3" xfId="9660"/>
    <cellStyle name="Normal 10 4 16" xfId="9661"/>
    <cellStyle name="Normal 10 4 16 2" xfId="9662"/>
    <cellStyle name="Normal 10 4 17" xfId="9663"/>
    <cellStyle name="Normal 10 4 18" xfId="9664"/>
    <cellStyle name="Normal 10 4 19" xfId="9665"/>
    <cellStyle name="Normal 10 4 2" xfId="9666"/>
    <cellStyle name="Normal 10 4 2 10" xfId="9667"/>
    <cellStyle name="Normal 10 4 2 2" xfId="9668"/>
    <cellStyle name="Normal 10 4 2 2 2" xfId="9669"/>
    <cellStyle name="Normal 10 4 2 3" xfId="9670"/>
    <cellStyle name="Normal 10 4 2 4" xfId="9671"/>
    <cellStyle name="Normal 10 4 2 5" xfId="9672"/>
    <cellStyle name="Normal 10 4 2 6" xfId="9673"/>
    <cellStyle name="Normal 10 4 2 7" xfId="9674"/>
    <cellStyle name="Normal 10 4 2 8" xfId="9675"/>
    <cellStyle name="Normal 10 4 2 9" xfId="9676"/>
    <cellStyle name="Normal 10 4 20" xfId="9677"/>
    <cellStyle name="Normal 10 4 21" xfId="9678"/>
    <cellStyle name="Normal 10 4 22" xfId="9679"/>
    <cellStyle name="Normal 10 4 23" xfId="9680"/>
    <cellStyle name="Normal 10 4 24" xfId="9681"/>
    <cellStyle name="Normal 10 4 3" xfId="9682"/>
    <cellStyle name="Normal 10 4 3 10" xfId="9683"/>
    <cellStyle name="Normal 10 4 3 2" xfId="9684"/>
    <cellStyle name="Normal 10 4 3 2 2" xfId="9685"/>
    <cellStyle name="Normal 10 4 3 3" xfId="9686"/>
    <cellStyle name="Normal 10 4 3 4" xfId="9687"/>
    <cellStyle name="Normal 10 4 3 5" xfId="9688"/>
    <cellStyle name="Normal 10 4 3 6" xfId="9689"/>
    <cellStyle name="Normal 10 4 3 7" xfId="9690"/>
    <cellStyle name="Normal 10 4 3 8" xfId="9691"/>
    <cellStyle name="Normal 10 4 3 9" xfId="9692"/>
    <cellStyle name="Normal 10 4 4" xfId="9693"/>
    <cellStyle name="Normal 10 4 4 2" xfId="9694"/>
    <cellStyle name="Normal 10 4 4 2 2" xfId="9695"/>
    <cellStyle name="Normal 10 4 4 3" xfId="9696"/>
    <cellStyle name="Normal 10 4 5" xfId="9697"/>
    <cellStyle name="Normal 10 4 5 2" xfId="9698"/>
    <cellStyle name="Normal 10 4 5 2 2" xfId="9699"/>
    <cellStyle name="Normal 10 4 5 3" xfId="9700"/>
    <cellStyle name="Normal 10 4 6" xfId="9701"/>
    <cellStyle name="Normal 10 4 6 2" xfId="9702"/>
    <cellStyle name="Normal 10 4 6 2 2" xfId="9703"/>
    <cellStyle name="Normal 10 4 6 3" xfId="9704"/>
    <cellStyle name="Normal 10 4 7" xfId="9705"/>
    <cellStyle name="Normal 10 4 7 2" xfId="9706"/>
    <cellStyle name="Normal 10 4 7 2 2" xfId="9707"/>
    <cellStyle name="Normal 10 4 7 3" xfId="9708"/>
    <cellStyle name="Normal 10 4 8" xfId="9709"/>
    <cellStyle name="Normal 10 4 8 2" xfId="9710"/>
    <cellStyle name="Normal 10 4 8 2 2" xfId="9711"/>
    <cellStyle name="Normal 10 4 8 3" xfId="9712"/>
    <cellStyle name="Normal 10 4 9" xfId="9713"/>
    <cellStyle name="Normal 10 4 9 2" xfId="9714"/>
    <cellStyle name="Normal 10 4 9 2 2" xfId="9715"/>
    <cellStyle name="Normal 10 4 9 3" xfId="9716"/>
    <cellStyle name="Normal 10 5" xfId="9717"/>
    <cellStyle name="Normal 10 5 10" xfId="9718"/>
    <cellStyle name="Normal 10 5 10 2" xfId="9719"/>
    <cellStyle name="Normal 10 5 10 2 2" xfId="9720"/>
    <cellStyle name="Normal 10 5 10 3" xfId="9721"/>
    <cellStyle name="Normal 10 5 11" xfId="9722"/>
    <cellStyle name="Normal 10 5 11 2" xfId="9723"/>
    <cellStyle name="Normal 10 5 11 2 2" xfId="9724"/>
    <cellStyle name="Normal 10 5 11 3" xfId="9725"/>
    <cellStyle name="Normal 10 5 12" xfId="9726"/>
    <cellStyle name="Normal 10 5 12 2" xfId="9727"/>
    <cellStyle name="Normal 10 5 12 2 2" xfId="9728"/>
    <cellStyle name="Normal 10 5 12 3" xfId="9729"/>
    <cellStyle name="Normal 10 5 13" xfId="9730"/>
    <cellStyle name="Normal 10 5 13 2" xfId="9731"/>
    <cellStyle name="Normal 10 5 13 2 2" xfId="9732"/>
    <cellStyle name="Normal 10 5 13 3" xfId="9733"/>
    <cellStyle name="Normal 10 5 14" xfId="9734"/>
    <cellStyle name="Normal 10 5 14 2" xfId="9735"/>
    <cellStyle name="Normal 10 5 14 2 2" xfId="9736"/>
    <cellStyle name="Normal 10 5 14 3" xfId="9737"/>
    <cellStyle name="Normal 10 5 15" xfId="9738"/>
    <cellStyle name="Normal 10 5 15 2" xfId="9739"/>
    <cellStyle name="Normal 10 5 15 2 2" xfId="9740"/>
    <cellStyle name="Normal 10 5 15 3" xfId="9741"/>
    <cellStyle name="Normal 10 5 16" xfId="9742"/>
    <cellStyle name="Normal 10 5 16 2" xfId="9743"/>
    <cellStyle name="Normal 10 5 17" xfId="9744"/>
    <cellStyle name="Normal 10 5 18" xfId="9745"/>
    <cellStyle name="Normal 10 5 19" xfId="9746"/>
    <cellStyle name="Normal 10 5 2" xfId="9747"/>
    <cellStyle name="Normal 10 5 2 10" xfId="9748"/>
    <cellStyle name="Normal 10 5 2 2" xfId="9749"/>
    <cellStyle name="Normal 10 5 2 2 2" xfId="9750"/>
    <cellStyle name="Normal 10 5 2 3" xfId="9751"/>
    <cellStyle name="Normal 10 5 2 4" xfId="9752"/>
    <cellStyle name="Normal 10 5 2 5" xfId="9753"/>
    <cellStyle name="Normal 10 5 2 6" xfId="9754"/>
    <cellStyle name="Normal 10 5 2 7" xfId="9755"/>
    <cellStyle name="Normal 10 5 2 8" xfId="9756"/>
    <cellStyle name="Normal 10 5 2 9" xfId="9757"/>
    <cellStyle name="Normal 10 5 20" xfId="9758"/>
    <cellStyle name="Normal 10 5 21" xfId="9759"/>
    <cellStyle name="Normal 10 5 22" xfId="9760"/>
    <cellStyle name="Normal 10 5 23" xfId="9761"/>
    <cellStyle name="Normal 10 5 24" xfId="9762"/>
    <cellStyle name="Normal 10 5 3" xfId="9763"/>
    <cellStyle name="Normal 10 5 3 10" xfId="9764"/>
    <cellStyle name="Normal 10 5 3 2" xfId="9765"/>
    <cellStyle name="Normal 10 5 3 2 2" xfId="9766"/>
    <cellStyle name="Normal 10 5 3 3" xfId="9767"/>
    <cellStyle name="Normal 10 5 3 4" xfId="9768"/>
    <cellStyle name="Normal 10 5 3 5" xfId="9769"/>
    <cellStyle name="Normal 10 5 3 6" xfId="9770"/>
    <cellStyle name="Normal 10 5 3 7" xfId="9771"/>
    <cellStyle name="Normal 10 5 3 8" xfId="9772"/>
    <cellStyle name="Normal 10 5 3 9" xfId="9773"/>
    <cellStyle name="Normal 10 5 4" xfId="9774"/>
    <cellStyle name="Normal 10 5 4 2" xfId="9775"/>
    <cellStyle name="Normal 10 5 4 2 2" xfId="9776"/>
    <cellStyle name="Normal 10 5 4 3" xfId="9777"/>
    <cellStyle name="Normal 10 5 5" xfId="9778"/>
    <cellStyle name="Normal 10 5 5 2" xfId="9779"/>
    <cellStyle name="Normal 10 5 5 2 2" xfId="9780"/>
    <cellStyle name="Normal 10 5 5 3" xfId="9781"/>
    <cellStyle name="Normal 10 5 6" xfId="9782"/>
    <cellStyle name="Normal 10 5 6 2" xfId="9783"/>
    <cellStyle name="Normal 10 5 6 2 2" xfId="9784"/>
    <cellStyle name="Normal 10 5 6 3" xfId="9785"/>
    <cellStyle name="Normal 10 5 7" xfId="9786"/>
    <cellStyle name="Normal 10 5 7 2" xfId="9787"/>
    <cellStyle name="Normal 10 5 7 2 2" xfId="9788"/>
    <cellStyle name="Normal 10 5 7 3" xfId="9789"/>
    <cellStyle name="Normal 10 5 8" xfId="9790"/>
    <cellStyle name="Normal 10 5 8 2" xfId="9791"/>
    <cellStyle name="Normal 10 5 8 2 2" xfId="9792"/>
    <cellStyle name="Normal 10 5 8 3" xfId="9793"/>
    <cellStyle name="Normal 10 5 9" xfId="9794"/>
    <cellStyle name="Normal 10 5 9 2" xfId="9795"/>
    <cellStyle name="Normal 10 5 9 2 2" xfId="9796"/>
    <cellStyle name="Normal 10 5 9 3" xfId="9797"/>
    <cellStyle name="Normal 10 6" xfId="9798"/>
    <cellStyle name="Normal 10 6 10" xfId="9799"/>
    <cellStyle name="Normal 10 6 10 2" xfId="9800"/>
    <cellStyle name="Normal 10 6 10 2 2" xfId="9801"/>
    <cellStyle name="Normal 10 6 10 3" xfId="9802"/>
    <cellStyle name="Normal 10 6 11" xfId="9803"/>
    <cellStyle name="Normal 10 6 11 2" xfId="9804"/>
    <cellStyle name="Normal 10 6 11 2 2" xfId="9805"/>
    <cellStyle name="Normal 10 6 11 3" xfId="9806"/>
    <cellStyle name="Normal 10 6 12" xfId="9807"/>
    <cellStyle name="Normal 10 6 12 2" xfId="9808"/>
    <cellStyle name="Normal 10 6 12 2 2" xfId="9809"/>
    <cellStyle name="Normal 10 6 12 3" xfId="9810"/>
    <cellStyle name="Normal 10 6 13" xfId="9811"/>
    <cellStyle name="Normal 10 6 13 2" xfId="9812"/>
    <cellStyle name="Normal 10 6 13 2 2" xfId="9813"/>
    <cellStyle name="Normal 10 6 13 3" xfId="9814"/>
    <cellStyle name="Normal 10 6 14" xfId="9815"/>
    <cellStyle name="Normal 10 6 14 2" xfId="9816"/>
    <cellStyle name="Normal 10 6 14 2 2" xfId="9817"/>
    <cellStyle name="Normal 10 6 14 3" xfId="9818"/>
    <cellStyle name="Normal 10 6 15" xfId="9819"/>
    <cellStyle name="Normal 10 6 15 2" xfId="9820"/>
    <cellStyle name="Normal 10 6 15 2 2" xfId="9821"/>
    <cellStyle name="Normal 10 6 15 3" xfId="9822"/>
    <cellStyle name="Normal 10 6 16" xfId="9823"/>
    <cellStyle name="Normal 10 6 16 2" xfId="9824"/>
    <cellStyle name="Normal 10 6 17" xfId="9825"/>
    <cellStyle name="Normal 10 6 18" xfId="9826"/>
    <cellStyle name="Normal 10 6 19" xfId="9827"/>
    <cellStyle name="Normal 10 6 2" xfId="9828"/>
    <cellStyle name="Normal 10 6 2 10" xfId="9829"/>
    <cellStyle name="Normal 10 6 2 2" xfId="9830"/>
    <cellStyle name="Normal 10 6 2 2 2" xfId="9831"/>
    <cellStyle name="Normal 10 6 2 3" xfId="9832"/>
    <cellStyle name="Normal 10 6 2 4" xfId="9833"/>
    <cellStyle name="Normal 10 6 2 5" xfId="9834"/>
    <cellStyle name="Normal 10 6 2 6" xfId="9835"/>
    <cellStyle name="Normal 10 6 2 7" xfId="9836"/>
    <cellStyle name="Normal 10 6 2 8" xfId="9837"/>
    <cellStyle name="Normal 10 6 2 9" xfId="9838"/>
    <cellStyle name="Normal 10 6 20" xfId="9839"/>
    <cellStyle name="Normal 10 6 21" xfId="9840"/>
    <cellStyle name="Normal 10 6 22" xfId="9841"/>
    <cellStyle name="Normal 10 6 23" xfId="9842"/>
    <cellStyle name="Normal 10 6 24" xfId="9843"/>
    <cellStyle name="Normal 10 6 3" xfId="9844"/>
    <cellStyle name="Normal 10 6 3 10" xfId="9845"/>
    <cellStyle name="Normal 10 6 3 2" xfId="9846"/>
    <cellStyle name="Normal 10 6 3 2 2" xfId="9847"/>
    <cellStyle name="Normal 10 6 3 3" xfId="9848"/>
    <cellStyle name="Normal 10 6 3 4" xfId="9849"/>
    <cellStyle name="Normal 10 6 3 5" xfId="9850"/>
    <cellStyle name="Normal 10 6 3 6" xfId="9851"/>
    <cellStyle name="Normal 10 6 3 7" xfId="9852"/>
    <cellStyle name="Normal 10 6 3 8" xfId="9853"/>
    <cellStyle name="Normal 10 6 3 9" xfId="9854"/>
    <cellStyle name="Normal 10 6 4" xfId="9855"/>
    <cellStyle name="Normal 10 6 4 2" xfId="9856"/>
    <cellStyle name="Normal 10 6 4 2 2" xfId="9857"/>
    <cellStyle name="Normal 10 6 4 3" xfId="9858"/>
    <cellStyle name="Normal 10 6 5" xfId="9859"/>
    <cellStyle name="Normal 10 6 5 2" xfId="9860"/>
    <cellStyle name="Normal 10 6 5 2 2" xfId="9861"/>
    <cellStyle name="Normal 10 6 5 3" xfId="9862"/>
    <cellStyle name="Normal 10 6 6" xfId="9863"/>
    <cellStyle name="Normal 10 6 6 2" xfId="9864"/>
    <cellStyle name="Normal 10 6 6 2 2" xfId="9865"/>
    <cellStyle name="Normal 10 6 6 3" xfId="9866"/>
    <cellStyle name="Normal 10 6 7" xfId="9867"/>
    <cellStyle name="Normal 10 6 7 2" xfId="9868"/>
    <cellStyle name="Normal 10 6 7 2 2" xfId="9869"/>
    <cellStyle name="Normal 10 6 7 3" xfId="9870"/>
    <cellStyle name="Normal 10 6 8" xfId="9871"/>
    <cellStyle name="Normal 10 6 8 2" xfId="9872"/>
    <cellStyle name="Normal 10 6 8 2 2" xfId="9873"/>
    <cellStyle name="Normal 10 6 8 3" xfId="9874"/>
    <cellStyle name="Normal 10 6 9" xfId="9875"/>
    <cellStyle name="Normal 10 6 9 2" xfId="9876"/>
    <cellStyle name="Normal 10 6 9 2 2" xfId="9877"/>
    <cellStyle name="Normal 10 6 9 3" xfId="9878"/>
    <cellStyle name="Normal 10 7" xfId="9879"/>
    <cellStyle name="Normal 10 7 10" xfId="9880"/>
    <cellStyle name="Normal 10 7 10 2" xfId="9881"/>
    <cellStyle name="Normal 10 7 10 2 2" xfId="9882"/>
    <cellStyle name="Normal 10 7 10 3" xfId="9883"/>
    <cellStyle name="Normal 10 7 11" xfId="9884"/>
    <cellStyle name="Normal 10 7 11 2" xfId="9885"/>
    <cellStyle name="Normal 10 7 11 2 2" xfId="9886"/>
    <cellStyle name="Normal 10 7 11 3" xfId="9887"/>
    <cellStyle name="Normal 10 7 12" xfId="9888"/>
    <cellStyle name="Normal 10 7 12 2" xfId="9889"/>
    <cellStyle name="Normal 10 7 12 2 2" xfId="9890"/>
    <cellStyle name="Normal 10 7 12 3" xfId="9891"/>
    <cellStyle name="Normal 10 7 13" xfId="9892"/>
    <cellStyle name="Normal 10 7 13 2" xfId="9893"/>
    <cellStyle name="Normal 10 7 13 2 2" xfId="9894"/>
    <cellStyle name="Normal 10 7 13 3" xfId="9895"/>
    <cellStyle name="Normal 10 7 14" xfId="9896"/>
    <cellStyle name="Normal 10 7 14 2" xfId="9897"/>
    <cellStyle name="Normal 10 7 14 2 2" xfId="9898"/>
    <cellStyle name="Normal 10 7 14 3" xfId="9899"/>
    <cellStyle name="Normal 10 7 15" xfId="9900"/>
    <cellStyle name="Normal 10 7 15 2" xfId="9901"/>
    <cellStyle name="Normal 10 7 15 2 2" xfId="9902"/>
    <cellStyle name="Normal 10 7 15 3" xfId="9903"/>
    <cellStyle name="Normal 10 7 16" xfId="9904"/>
    <cellStyle name="Normal 10 7 16 2" xfId="9905"/>
    <cellStyle name="Normal 10 7 17" xfId="9906"/>
    <cellStyle name="Normal 10 7 18" xfId="9907"/>
    <cellStyle name="Normal 10 7 19" xfId="9908"/>
    <cellStyle name="Normal 10 7 2" xfId="9909"/>
    <cellStyle name="Normal 10 7 2 10" xfId="9910"/>
    <cellStyle name="Normal 10 7 2 2" xfId="9911"/>
    <cellStyle name="Normal 10 7 2 2 2" xfId="9912"/>
    <cellStyle name="Normal 10 7 2 3" xfId="9913"/>
    <cellStyle name="Normal 10 7 2 4" xfId="9914"/>
    <cellStyle name="Normal 10 7 2 5" xfId="9915"/>
    <cellStyle name="Normal 10 7 2 6" xfId="9916"/>
    <cellStyle name="Normal 10 7 2 7" xfId="9917"/>
    <cellStyle name="Normal 10 7 2 8" xfId="9918"/>
    <cellStyle name="Normal 10 7 2 9" xfId="9919"/>
    <cellStyle name="Normal 10 7 20" xfId="9920"/>
    <cellStyle name="Normal 10 7 21" xfId="9921"/>
    <cellStyle name="Normal 10 7 22" xfId="9922"/>
    <cellStyle name="Normal 10 7 23" xfId="9923"/>
    <cellStyle name="Normal 10 7 24" xfId="9924"/>
    <cellStyle name="Normal 10 7 3" xfId="9925"/>
    <cellStyle name="Normal 10 7 3 10" xfId="9926"/>
    <cellStyle name="Normal 10 7 3 2" xfId="9927"/>
    <cellStyle name="Normal 10 7 3 2 2" xfId="9928"/>
    <cellStyle name="Normal 10 7 3 3" xfId="9929"/>
    <cellStyle name="Normal 10 7 3 4" xfId="9930"/>
    <cellStyle name="Normal 10 7 3 5" xfId="9931"/>
    <cellStyle name="Normal 10 7 3 6" xfId="9932"/>
    <cellStyle name="Normal 10 7 3 7" xfId="9933"/>
    <cellStyle name="Normal 10 7 3 8" xfId="9934"/>
    <cellStyle name="Normal 10 7 3 9" xfId="9935"/>
    <cellStyle name="Normal 10 7 4" xfId="9936"/>
    <cellStyle name="Normal 10 7 4 2" xfId="9937"/>
    <cellStyle name="Normal 10 7 4 2 2" xfId="9938"/>
    <cellStyle name="Normal 10 7 4 3" xfId="9939"/>
    <cellStyle name="Normal 10 7 5" xfId="9940"/>
    <cellStyle name="Normal 10 7 5 2" xfId="9941"/>
    <cellStyle name="Normal 10 7 5 2 2" xfId="9942"/>
    <cellStyle name="Normal 10 7 5 3" xfId="9943"/>
    <cellStyle name="Normal 10 7 6" xfId="9944"/>
    <cellStyle name="Normal 10 7 6 2" xfId="9945"/>
    <cellStyle name="Normal 10 7 6 2 2" xfId="9946"/>
    <cellStyle name="Normal 10 7 6 3" xfId="9947"/>
    <cellStyle name="Normal 10 7 7" xfId="9948"/>
    <cellStyle name="Normal 10 7 7 2" xfId="9949"/>
    <cellStyle name="Normal 10 7 7 2 2" xfId="9950"/>
    <cellStyle name="Normal 10 7 7 3" xfId="9951"/>
    <cellStyle name="Normal 10 7 8" xfId="9952"/>
    <cellStyle name="Normal 10 7 8 2" xfId="9953"/>
    <cellStyle name="Normal 10 7 8 2 2" xfId="9954"/>
    <cellStyle name="Normal 10 7 8 3" xfId="9955"/>
    <cellStyle name="Normal 10 7 9" xfId="9956"/>
    <cellStyle name="Normal 10 7 9 2" xfId="9957"/>
    <cellStyle name="Normal 10 7 9 2 2" xfId="9958"/>
    <cellStyle name="Normal 10 7 9 3" xfId="9959"/>
    <cellStyle name="Normal 10 8" xfId="9960"/>
    <cellStyle name="Normal 10 8 10" xfId="9961"/>
    <cellStyle name="Normal 10 8 2" xfId="9962"/>
    <cellStyle name="Normal 10 8 2 2" xfId="9963"/>
    <cellStyle name="Normal 10 8 3" xfId="9964"/>
    <cellStyle name="Normal 10 8 4" xfId="9965"/>
    <cellStyle name="Normal 10 8 5" xfId="9966"/>
    <cellStyle name="Normal 10 8 6" xfId="9967"/>
    <cellStyle name="Normal 10 8 7" xfId="9968"/>
    <cellStyle name="Normal 10 8 8" xfId="9969"/>
    <cellStyle name="Normal 10 8 9" xfId="9970"/>
    <cellStyle name="Normal 10 9" xfId="9971"/>
    <cellStyle name="Normal 10 9 10" xfId="9972"/>
    <cellStyle name="Normal 10 9 2" xfId="9973"/>
    <cellStyle name="Normal 10 9 2 2" xfId="9974"/>
    <cellStyle name="Normal 10 9 3" xfId="9975"/>
    <cellStyle name="Normal 10 9 4" xfId="9976"/>
    <cellStyle name="Normal 10 9 5" xfId="9977"/>
    <cellStyle name="Normal 10 9 6" xfId="9978"/>
    <cellStyle name="Normal 10 9 7" xfId="9979"/>
    <cellStyle name="Normal 10 9 8" xfId="9980"/>
    <cellStyle name="Normal 10 9 9" xfId="9981"/>
    <cellStyle name="Normal 100" xfId="40974"/>
    <cellStyle name="Normal 101" xfId="40977"/>
    <cellStyle name="Normal 102" xfId="40980"/>
    <cellStyle name="Normal 103" xfId="40981"/>
    <cellStyle name="Normal 11" xfId="9982"/>
    <cellStyle name="Normal 11 10" xfId="9983"/>
    <cellStyle name="Normal 11 10 2" xfId="9984"/>
    <cellStyle name="Normal 11 10 2 2" xfId="9985"/>
    <cellStyle name="Normal 11 10 3" xfId="9986"/>
    <cellStyle name="Normal 11 11" xfId="9987"/>
    <cellStyle name="Normal 11 11 2" xfId="9988"/>
    <cellStyle name="Normal 11 11 2 2" xfId="9989"/>
    <cellStyle name="Normal 11 11 3" xfId="9990"/>
    <cellStyle name="Normal 11 12" xfId="9991"/>
    <cellStyle name="Normal 11 12 2" xfId="9992"/>
    <cellStyle name="Normal 11 12 2 2" xfId="9993"/>
    <cellStyle name="Normal 11 12 3" xfId="9994"/>
    <cellStyle name="Normal 11 13" xfId="9995"/>
    <cellStyle name="Normal 11 13 2" xfId="9996"/>
    <cellStyle name="Normal 11 13 2 2" xfId="9997"/>
    <cellStyle name="Normal 11 13 3" xfId="9998"/>
    <cellStyle name="Normal 11 14" xfId="9999"/>
    <cellStyle name="Normal 11 14 2" xfId="10000"/>
    <cellStyle name="Normal 11 14 2 2" xfId="10001"/>
    <cellStyle name="Normal 11 14 3" xfId="10002"/>
    <cellStyle name="Normal 11 15" xfId="10003"/>
    <cellStyle name="Normal 11 15 2" xfId="10004"/>
    <cellStyle name="Normal 11 15 2 2" xfId="10005"/>
    <cellStyle name="Normal 11 15 3" xfId="10006"/>
    <cellStyle name="Normal 11 16" xfId="10007"/>
    <cellStyle name="Normal 11 16 2" xfId="10008"/>
    <cellStyle name="Normal 11 16 2 2" xfId="10009"/>
    <cellStyle name="Normal 11 16 3" xfId="10010"/>
    <cellStyle name="Normal 11 17" xfId="10011"/>
    <cellStyle name="Normal 11 17 2" xfId="10012"/>
    <cellStyle name="Normal 11 17 2 2" xfId="10013"/>
    <cellStyle name="Normal 11 17 3" xfId="10014"/>
    <cellStyle name="Normal 11 18" xfId="10015"/>
    <cellStyle name="Normal 11 18 2" xfId="10016"/>
    <cellStyle name="Normal 11 18 2 2" xfId="10017"/>
    <cellStyle name="Normal 11 18 3" xfId="10018"/>
    <cellStyle name="Normal 11 19" xfId="10019"/>
    <cellStyle name="Normal 11 19 2" xfId="10020"/>
    <cellStyle name="Normal 11 19 2 2" xfId="10021"/>
    <cellStyle name="Normal 11 19 3" xfId="10022"/>
    <cellStyle name="Normal 11 2" xfId="10023"/>
    <cellStyle name="Normal 11 2 10" xfId="10024"/>
    <cellStyle name="Normal 11 2 10 2" xfId="10025"/>
    <cellStyle name="Normal 11 2 10 2 2" xfId="10026"/>
    <cellStyle name="Normal 11 2 10 3" xfId="10027"/>
    <cellStyle name="Normal 11 2 11" xfId="10028"/>
    <cellStyle name="Normal 11 2 11 2" xfId="10029"/>
    <cellStyle name="Normal 11 2 11 2 2" xfId="10030"/>
    <cellStyle name="Normal 11 2 11 3" xfId="10031"/>
    <cellStyle name="Normal 11 2 12" xfId="10032"/>
    <cellStyle name="Normal 11 2 12 2" xfId="10033"/>
    <cellStyle name="Normal 11 2 12 2 2" xfId="10034"/>
    <cellStyle name="Normal 11 2 12 3" xfId="10035"/>
    <cellStyle name="Normal 11 2 13" xfId="10036"/>
    <cellStyle name="Normal 11 2 13 2" xfId="10037"/>
    <cellStyle name="Normal 11 2 13 2 2" xfId="10038"/>
    <cellStyle name="Normal 11 2 13 3" xfId="10039"/>
    <cellStyle name="Normal 11 2 14" xfId="10040"/>
    <cellStyle name="Normal 11 2 14 2" xfId="10041"/>
    <cellStyle name="Normal 11 2 14 2 2" xfId="10042"/>
    <cellStyle name="Normal 11 2 14 3" xfId="10043"/>
    <cellStyle name="Normal 11 2 15" xfId="10044"/>
    <cellStyle name="Normal 11 2 15 2" xfId="10045"/>
    <cellStyle name="Normal 11 2 15 2 2" xfId="10046"/>
    <cellStyle name="Normal 11 2 15 3" xfId="10047"/>
    <cellStyle name="Normal 11 2 16" xfId="10048"/>
    <cellStyle name="Normal 11 2 16 2" xfId="10049"/>
    <cellStyle name="Normal 11 2 17" xfId="10050"/>
    <cellStyle name="Normal 11 2 18" xfId="10051"/>
    <cellStyle name="Normal 11 2 19" xfId="10052"/>
    <cellStyle name="Normal 11 2 2" xfId="10053"/>
    <cellStyle name="Normal 11 2 2 10" xfId="10054"/>
    <cellStyle name="Normal 11 2 2 2" xfId="10055"/>
    <cellStyle name="Normal 11 2 2 2 2" xfId="10056"/>
    <cellStyle name="Normal 11 2 2 3" xfId="10057"/>
    <cellStyle name="Normal 11 2 2 4" xfId="10058"/>
    <cellStyle name="Normal 11 2 2 5" xfId="10059"/>
    <cellStyle name="Normal 11 2 2 6" xfId="10060"/>
    <cellStyle name="Normal 11 2 2 7" xfId="10061"/>
    <cellStyle name="Normal 11 2 2 8" xfId="10062"/>
    <cellStyle name="Normal 11 2 2 9" xfId="10063"/>
    <cellStyle name="Normal 11 2 20" xfId="10064"/>
    <cellStyle name="Normal 11 2 21" xfId="10065"/>
    <cellStyle name="Normal 11 2 22" xfId="10066"/>
    <cellStyle name="Normal 11 2 23" xfId="10067"/>
    <cellStyle name="Normal 11 2 24" xfId="10068"/>
    <cellStyle name="Normal 11 2 3" xfId="10069"/>
    <cellStyle name="Normal 11 2 3 10" xfId="10070"/>
    <cellStyle name="Normal 11 2 3 2" xfId="10071"/>
    <cellStyle name="Normal 11 2 3 2 2" xfId="10072"/>
    <cellStyle name="Normal 11 2 3 3" xfId="10073"/>
    <cellStyle name="Normal 11 2 3 4" xfId="10074"/>
    <cellStyle name="Normal 11 2 3 5" xfId="10075"/>
    <cellStyle name="Normal 11 2 3 6" xfId="10076"/>
    <cellStyle name="Normal 11 2 3 7" xfId="10077"/>
    <cellStyle name="Normal 11 2 3 8" xfId="10078"/>
    <cellStyle name="Normal 11 2 3 9" xfId="10079"/>
    <cellStyle name="Normal 11 2 4" xfId="10080"/>
    <cellStyle name="Normal 11 2 4 2" xfId="10081"/>
    <cellStyle name="Normal 11 2 4 2 2" xfId="10082"/>
    <cellStyle name="Normal 11 2 4 3" xfId="10083"/>
    <cellStyle name="Normal 11 2 5" xfId="10084"/>
    <cellStyle name="Normal 11 2 5 2" xfId="10085"/>
    <cellStyle name="Normal 11 2 5 2 2" xfId="10086"/>
    <cellStyle name="Normal 11 2 5 3" xfId="10087"/>
    <cellStyle name="Normal 11 2 6" xfId="10088"/>
    <cellStyle name="Normal 11 2 6 2" xfId="10089"/>
    <cellStyle name="Normal 11 2 6 2 2" xfId="10090"/>
    <cellStyle name="Normal 11 2 6 3" xfId="10091"/>
    <cellStyle name="Normal 11 2 7" xfId="10092"/>
    <cellStyle name="Normal 11 2 7 2" xfId="10093"/>
    <cellStyle name="Normal 11 2 7 2 2" xfId="10094"/>
    <cellStyle name="Normal 11 2 7 3" xfId="10095"/>
    <cellStyle name="Normal 11 2 8" xfId="10096"/>
    <cellStyle name="Normal 11 2 8 2" xfId="10097"/>
    <cellStyle name="Normal 11 2 8 2 2" xfId="10098"/>
    <cellStyle name="Normal 11 2 8 3" xfId="10099"/>
    <cellStyle name="Normal 11 2 9" xfId="10100"/>
    <cellStyle name="Normal 11 2 9 2" xfId="10101"/>
    <cellStyle name="Normal 11 2 9 2 2" xfId="10102"/>
    <cellStyle name="Normal 11 2 9 3" xfId="10103"/>
    <cellStyle name="Normal 11 20" xfId="10104"/>
    <cellStyle name="Normal 11 20 2" xfId="10105"/>
    <cellStyle name="Normal 11 21" xfId="10106"/>
    <cellStyle name="Normal 11 22" xfId="10107"/>
    <cellStyle name="Normal 11 23" xfId="10108"/>
    <cellStyle name="Normal 11 24" xfId="10109"/>
    <cellStyle name="Normal 11 25" xfId="10110"/>
    <cellStyle name="Normal 11 26" xfId="10111"/>
    <cellStyle name="Normal 11 27" xfId="10112"/>
    <cellStyle name="Normal 11 28" xfId="10113"/>
    <cellStyle name="Normal 11 3" xfId="10114"/>
    <cellStyle name="Normal 11 3 10" xfId="10115"/>
    <cellStyle name="Normal 11 3 10 2" xfId="10116"/>
    <cellStyle name="Normal 11 3 10 2 2" xfId="10117"/>
    <cellStyle name="Normal 11 3 10 3" xfId="10118"/>
    <cellStyle name="Normal 11 3 11" xfId="10119"/>
    <cellStyle name="Normal 11 3 11 2" xfId="10120"/>
    <cellStyle name="Normal 11 3 11 2 2" xfId="10121"/>
    <cellStyle name="Normal 11 3 11 3" xfId="10122"/>
    <cellStyle name="Normal 11 3 12" xfId="10123"/>
    <cellStyle name="Normal 11 3 12 2" xfId="10124"/>
    <cellStyle name="Normal 11 3 12 2 2" xfId="10125"/>
    <cellStyle name="Normal 11 3 12 3" xfId="10126"/>
    <cellStyle name="Normal 11 3 13" xfId="10127"/>
    <cellStyle name="Normal 11 3 13 2" xfId="10128"/>
    <cellStyle name="Normal 11 3 13 2 2" xfId="10129"/>
    <cellStyle name="Normal 11 3 13 3" xfId="10130"/>
    <cellStyle name="Normal 11 3 14" xfId="10131"/>
    <cellStyle name="Normal 11 3 14 2" xfId="10132"/>
    <cellStyle name="Normal 11 3 14 2 2" xfId="10133"/>
    <cellStyle name="Normal 11 3 14 3" xfId="10134"/>
    <cellStyle name="Normal 11 3 15" xfId="10135"/>
    <cellStyle name="Normal 11 3 15 2" xfId="10136"/>
    <cellStyle name="Normal 11 3 15 2 2" xfId="10137"/>
    <cellStyle name="Normal 11 3 15 3" xfId="10138"/>
    <cellStyle name="Normal 11 3 16" xfId="10139"/>
    <cellStyle name="Normal 11 3 16 2" xfId="10140"/>
    <cellStyle name="Normal 11 3 17" xfId="10141"/>
    <cellStyle name="Normal 11 3 18" xfId="10142"/>
    <cellStyle name="Normal 11 3 19" xfId="10143"/>
    <cellStyle name="Normal 11 3 2" xfId="10144"/>
    <cellStyle name="Normal 11 3 2 10" xfId="10145"/>
    <cellStyle name="Normal 11 3 2 2" xfId="10146"/>
    <cellStyle name="Normal 11 3 2 2 2" xfId="10147"/>
    <cellStyle name="Normal 11 3 2 3" xfId="10148"/>
    <cellStyle name="Normal 11 3 2 4" xfId="10149"/>
    <cellStyle name="Normal 11 3 2 5" xfId="10150"/>
    <cellStyle name="Normal 11 3 2 6" xfId="10151"/>
    <cellStyle name="Normal 11 3 2 7" xfId="10152"/>
    <cellStyle name="Normal 11 3 2 8" xfId="10153"/>
    <cellStyle name="Normal 11 3 2 9" xfId="10154"/>
    <cellStyle name="Normal 11 3 20" xfId="10155"/>
    <cellStyle name="Normal 11 3 21" xfId="10156"/>
    <cellStyle name="Normal 11 3 22" xfId="10157"/>
    <cellStyle name="Normal 11 3 23" xfId="10158"/>
    <cellStyle name="Normal 11 3 24" xfId="10159"/>
    <cellStyle name="Normal 11 3 3" xfId="10160"/>
    <cellStyle name="Normal 11 3 3 10" xfId="10161"/>
    <cellStyle name="Normal 11 3 3 2" xfId="10162"/>
    <cellStyle name="Normal 11 3 3 2 2" xfId="10163"/>
    <cellStyle name="Normal 11 3 3 3" xfId="10164"/>
    <cellStyle name="Normal 11 3 3 4" xfId="10165"/>
    <cellStyle name="Normal 11 3 3 5" xfId="10166"/>
    <cellStyle name="Normal 11 3 3 6" xfId="10167"/>
    <cellStyle name="Normal 11 3 3 7" xfId="10168"/>
    <cellStyle name="Normal 11 3 3 8" xfId="10169"/>
    <cellStyle name="Normal 11 3 3 9" xfId="10170"/>
    <cellStyle name="Normal 11 3 4" xfId="10171"/>
    <cellStyle name="Normal 11 3 4 2" xfId="10172"/>
    <cellStyle name="Normal 11 3 4 2 2" xfId="10173"/>
    <cellStyle name="Normal 11 3 4 3" xfId="10174"/>
    <cellStyle name="Normal 11 3 5" xfId="10175"/>
    <cellStyle name="Normal 11 3 5 2" xfId="10176"/>
    <cellStyle name="Normal 11 3 5 2 2" xfId="10177"/>
    <cellStyle name="Normal 11 3 5 3" xfId="10178"/>
    <cellStyle name="Normal 11 3 6" xfId="10179"/>
    <cellStyle name="Normal 11 3 6 2" xfId="10180"/>
    <cellStyle name="Normal 11 3 6 2 2" xfId="10181"/>
    <cellStyle name="Normal 11 3 6 3" xfId="10182"/>
    <cellStyle name="Normal 11 3 7" xfId="10183"/>
    <cellStyle name="Normal 11 3 7 2" xfId="10184"/>
    <cellStyle name="Normal 11 3 7 2 2" xfId="10185"/>
    <cellStyle name="Normal 11 3 7 3" xfId="10186"/>
    <cellStyle name="Normal 11 3 8" xfId="10187"/>
    <cellStyle name="Normal 11 3 8 2" xfId="10188"/>
    <cellStyle name="Normal 11 3 8 2 2" xfId="10189"/>
    <cellStyle name="Normal 11 3 8 3" xfId="10190"/>
    <cellStyle name="Normal 11 3 9" xfId="10191"/>
    <cellStyle name="Normal 11 3 9 2" xfId="10192"/>
    <cellStyle name="Normal 11 3 9 2 2" xfId="10193"/>
    <cellStyle name="Normal 11 3 9 3" xfId="10194"/>
    <cellStyle name="Normal 11 4" xfId="10195"/>
    <cellStyle name="Normal 11 4 10" xfId="10196"/>
    <cellStyle name="Normal 11 4 10 2" xfId="10197"/>
    <cellStyle name="Normal 11 4 10 2 2" xfId="10198"/>
    <cellStyle name="Normal 11 4 10 3" xfId="10199"/>
    <cellStyle name="Normal 11 4 11" xfId="10200"/>
    <cellStyle name="Normal 11 4 11 2" xfId="10201"/>
    <cellStyle name="Normal 11 4 11 2 2" xfId="10202"/>
    <cellStyle name="Normal 11 4 11 3" xfId="10203"/>
    <cellStyle name="Normal 11 4 12" xfId="10204"/>
    <cellStyle name="Normal 11 4 12 2" xfId="10205"/>
    <cellStyle name="Normal 11 4 12 2 2" xfId="10206"/>
    <cellStyle name="Normal 11 4 12 3" xfId="10207"/>
    <cellStyle name="Normal 11 4 13" xfId="10208"/>
    <cellStyle name="Normal 11 4 13 2" xfId="10209"/>
    <cellStyle name="Normal 11 4 13 2 2" xfId="10210"/>
    <cellStyle name="Normal 11 4 13 3" xfId="10211"/>
    <cellStyle name="Normal 11 4 14" xfId="10212"/>
    <cellStyle name="Normal 11 4 14 2" xfId="10213"/>
    <cellStyle name="Normal 11 4 14 2 2" xfId="10214"/>
    <cellStyle name="Normal 11 4 14 3" xfId="10215"/>
    <cellStyle name="Normal 11 4 15" xfId="10216"/>
    <cellStyle name="Normal 11 4 15 2" xfId="10217"/>
    <cellStyle name="Normal 11 4 15 2 2" xfId="10218"/>
    <cellStyle name="Normal 11 4 15 3" xfId="10219"/>
    <cellStyle name="Normal 11 4 16" xfId="10220"/>
    <cellStyle name="Normal 11 4 16 2" xfId="10221"/>
    <cellStyle name="Normal 11 4 17" xfId="10222"/>
    <cellStyle name="Normal 11 4 18" xfId="10223"/>
    <cellStyle name="Normal 11 4 19" xfId="10224"/>
    <cellStyle name="Normal 11 4 2" xfId="10225"/>
    <cellStyle name="Normal 11 4 2 10" xfId="10226"/>
    <cellStyle name="Normal 11 4 2 2" xfId="10227"/>
    <cellStyle name="Normal 11 4 2 2 2" xfId="10228"/>
    <cellStyle name="Normal 11 4 2 3" xfId="10229"/>
    <cellStyle name="Normal 11 4 2 4" xfId="10230"/>
    <cellStyle name="Normal 11 4 2 5" xfId="10231"/>
    <cellStyle name="Normal 11 4 2 6" xfId="10232"/>
    <cellStyle name="Normal 11 4 2 7" xfId="10233"/>
    <cellStyle name="Normal 11 4 2 8" xfId="10234"/>
    <cellStyle name="Normal 11 4 2 9" xfId="10235"/>
    <cellStyle name="Normal 11 4 20" xfId="10236"/>
    <cellStyle name="Normal 11 4 21" xfId="10237"/>
    <cellStyle name="Normal 11 4 22" xfId="10238"/>
    <cellStyle name="Normal 11 4 23" xfId="10239"/>
    <cellStyle name="Normal 11 4 24" xfId="10240"/>
    <cellStyle name="Normal 11 4 3" xfId="10241"/>
    <cellStyle name="Normal 11 4 3 10" xfId="10242"/>
    <cellStyle name="Normal 11 4 3 2" xfId="10243"/>
    <cellStyle name="Normal 11 4 3 2 2" xfId="10244"/>
    <cellStyle name="Normal 11 4 3 3" xfId="10245"/>
    <cellStyle name="Normal 11 4 3 4" xfId="10246"/>
    <cellStyle name="Normal 11 4 3 5" xfId="10247"/>
    <cellStyle name="Normal 11 4 3 6" xfId="10248"/>
    <cellStyle name="Normal 11 4 3 7" xfId="10249"/>
    <cellStyle name="Normal 11 4 3 8" xfId="10250"/>
    <cellStyle name="Normal 11 4 3 9" xfId="10251"/>
    <cellStyle name="Normal 11 4 4" xfId="10252"/>
    <cellStyle name="Normal 11 4 4 2" xfId="10253"/>
    <cellStyle name="Normal 11 4 4 2 2" xfId="10254"/>
    <cellStyle name="Normal 11 4 4 3" xfId="10255"/>
    <cellStyle name="Normal 11 4 5" xfId="10256"/>
    <cellStyle name="Normal 11 4 5 2" xfId="10257"/>
    <cellStyle name="Normal 11 4 5 2 2" xfId="10258"/>
    <cellStyle name="Normal 11 4 5 3" xfId="10259"/>
    <cellStyle name="Normal 11 4 6" xfId="10260"/>
    <cellStyle name="Normal 11 4 6 2" xfId="10261"/>
    <cellStyle name="Normal 11 4 6 2 2" xfId="10262"/>
    <cellStyle name="Normal 11 4 6 3" xfId="10263"/>
    <cellStyle name="Normal 11 4 7" xfId="10264"/>
    <cellStyle name="Normal 11 4 7 2" xfId="10265"/>
    <cellStyle name="Normal 11 4 7 2 2" xfId="10266"/>
    <cellStyle name="Normal 11 4 7 3" xfId="10267"/>
    <cellStyle name="Normal 11 4 8" xfId="10268"/>
    <cellStyle name="Normal 11 4 8 2" xfId="10269"/>
    <cellStyle name="Normal 11 4 8 2 2" xfId="10270"/>
    <cellStyle name="Normal 11 4 8 3" xfId="10271"/>
    <cellStyle name="Normal 11 4 9" xfId="10272"/>
    <cellStyle name="Normal 11 4 9 2" xfId="10273"/>
    <cellStyle name="Normal 11 4 9 2 2" xfId="10274"/>
    <cellStyle name="Normal 11 4 9 3" xfId="10275"/>
    <cellStyle name="Normal 11 5" xfId="10276"/>
    <cellStyle name="Normal 11 5 10" xfId="10277"/>
    <cellStyle name="Normal 11 5 10 2" xfId="10278"/>
    <cellStyle name="Normal 11 5 10 2 2" xfId="10279"/>
    <cellStyle name="Normal 11 5 10 3" xfId="10280"/>
    <cellStyle name="Normal 11 5 11" xfId="10281"/>
    <cellStyle name="Normal 11 5 11 2" xfId="10282"/>
    <cellStyle name="Normal 11 5 11 2 2" xfId="10283"/>
    <cellStyle name="Normal 11 5 11 3" xfId="10284"/>
    <cellStyle name="Normal 11 5 12" xfId="10285"/>
    <cellStyle name="Normal 11 5 12 2" xfId="10286"/>
    <cellStyle name="Normal 11 5 12 2 2" xfId="10287"/>
    <cellStyle name="Normal 11 5 12 3" xfId="10288"/>
    <cellStyle name="Normal 11 5 13" xfId="10289"/>
    <cellStyle name="Normal 11 5 13 2" xfId="10290"/>
    <cellStyle name="Normal 11 5 13 2 2" xfId="10291"/>
    <cellStyle name="Normal 11 5 13 3" xfId="10292"/>
    <cellStyle name="Normal 11 5 14" xfId="10293"/>
    <cellStyle name="Normal 11 5 14 2" xfId="10294"/>
    <cellStyle name="Normal 11 5 14 2 2" xfId="10295"/>
    <cellStyle name="Normal 11 5 14 3" xfId="10296"/>
    <cellStyle name="Normal 11 5 15" xfId="10297"/>
    <cellStyle name="Normal 11 5 15 2" xfId="10298"/>
    <cellStyle name="Normal 11 5 15 2 2" xfId="10299"/>
    <cellStyle name="Normal 11 5 15 3" xfId="10300"/>
    <cellStyle name="Normal 11 5 16" xfId="10301"/>
    <cellStyle name="Normal 11 5 16 2" xfId="10302"/>
    <cellStyle name="Normal 11 5 17" xfId="10303"/>
    <cellStyle name="Normal 11 5 18" xfId="10304"/>
    <cellStyle name="Normal 11 5 19" xfId="10305"/>
    <cellStyle name="Normal 11 5 2" xfId="10306"/>
    <cellStyle name="Normal 11 5 2 10" xfId="10307"/>
    <cellStyle name="Normal 11 5 2 2" xfId="10308"/>
    <cellStyle name="Normal 11 5 2 2 2" xfId="10309"/>
    <cellStyle name="Normal 11 5 2 3" xfId="10310"/>
    <cellStyle name="Normal 11 5 2 4" xfId="10311"/>
    <cellStyle name="Normal 11 5 2 5" xfId="10312"/>
    <cellStyle name="Normal 11 5 2 6" xfId="10313"/>
    <cellStyle name="Normal 11 5 2 7" xfId="10314"/>
    <cellStyle name="Normal 11 5 2 8" xfId="10315"/>
    <cellStyle name="Normal 11 5 2 9" xfId="10316"/>
    <cellStyle name="Normal 11 5 20" xfId="10317"/>
    <cellStyle name="Normal 11 5 21" xfId="10318"/>
    <cellStyle name="Normal 11 5 22" xfId="10319"/>
    <cellStyle name="Normal 11 5 23" xfId="10320"/>
    <cellStyle name="Normal 11 5 24" xfId="10321"/>
    <cellStyle name="Normal 11 5 3" xfId="10322"/>
    <cellStyle name="Normal 11 5 3 10" xfId="10323"/>
    <cellStyle name="Normal 11 5 3 2" xfId="10324"/>
    <cellStyle name="Normal 11 5 3 2 2" xfId="10325"/>
    <cellStyle name="Normal 11 5 3 3" xfId="10326"/>
    <cellStyle name="Normal 11 5 3 4" xfId="10327"/>
    <cellStyle name="Normal 11 5 3 5" xfId="10328"/>
    <cellStyle name="Normal 11 5 3 6" xfId="10329"/>
    <cellStyle name="Normal 11 5 3 7" xfId="10330"/>
    <cellStyle name="Normal 11 5 3 8" xfId="10331"/>
    <cellStyle name="Normal 11 5 3 9" xfId="10332"/>
    <cellStyle name="Normal 11 5 4" xfId="10333"/>
    <cellStyle name="Normal 11 5 4 2" xfId="10334"/>
    <cellStyle name="Normal 11 5 4 2 2" xfId="10335"/>
    <cellStyle name="Normal 11 5 4 3" xfId="10336"/>
    <cellStyle name="Normal 11 5 5" xfId="10337"/>
    <cellStyle name="Normal 11 5 5 2" xfId="10338"/>
    <cellStyle name="Normal 11 5 5 2 2" xfId="10339"/>
    <cellStyle name="Normal 11 5 5 3" xfId="10340"/>
    <cellStyle name="Normal 11 5 6" xfId="10341"/>
    <cellStyle name="Normal 11 5 6 2" xfId="10342"/>
    <cellStyle name="Normal 11 5 6 2 2" xfId="10343"/>
    <cellStyle name="Normal 11 5 6 3" xfId="10344"/>
    <cellStyle name="Normal 11 5 7" xfId="10345"/>
    <cellStyle name="Normal 11 5 7 2" xfId="10346"/>
    <cellStyle name="Normal 11 5 7 2 2" xfId="10347"/>
    <cellStyle name="Normal 11 5 7 3" xfId="10348"/>
    <cellStyle name="Normal 11 5 8" xfId="10349"/>
    <cellStyle name="Normal 11 5 8 2" xfId="10350"/>
    <cellStyle name="Normal 11 5 8 2 2" xfId="10351"/>
    <cellStyle name="Normal 11 5 8 3" xfId="10352"/>
    <cellStyle name="Normal 11 5 9" xfId="10353"/>
    <cellStyle name="Normal 11 5 9 2" xfId="10354"/>
    <cellStyle name="Normal 11 5 9 2 2" xfId="10355"/>
    <cellStyle name="Normal 11 5 9 3" xfId="10356"/>
    <cellStyle name="Normal 11 6" xfId="10357"/>
    <cellStyle name="Normal 11 6 10" xfId="10358"/>
    <cellStyle name="Normal 11 6 2" xfId="10359"/>
    <cellStyle name="Normal 11 6 2 2" xfId="10360"/>
    <cellStyle name="Normal 11 6 3" xfId="10361"/>
    <cellStyle name="Normal 11 6 4" xfId="10362"/>
    <cellStyle name="Normal 11 6 5" xfId="10363"/>
    <cellStyle name="Normal 11 6 6" xfId="10364"/>
    <cellStyle name="Normal 11 6 7" xfId="10365"/>
    <cellStyle name="Normal 11 6 8" xfId="10366"/>
    <cellStyle name="Normal 11 6 9" xfId="10367"/>
    <cellStyle name="Normal 11 7" xfId="10368"/>
    <cellStyle name="Normal 11 7 10" xfId="10369"/>
    <cellStyle name="Normal 11 7 2" xfId="10370"/>
    <cellStyle name="Normal 11 7 2 2" xfId="10371"/>
    <cellStyle name="Normal 11 7 3" xfId="10372"/>
    <cellStyle name="Normal 11 7 4" xfId="10373"/>
    <cellStyle name="Normal 11 7 5" xfId="10374"/>
    <cellStyle name="Normal 11 7 6" xfId="10375"/>
    <cellStyle name="Normal 11 7 7" xfId="10376"/>
    <cellStyle name="Normal 11 7 8" xfId="10377"/>
    <cellStyle name="Normal 11 7 9" xfId="10378"/>
    <cellStyle name="Normal 11 8" xfId="10379"/>
    <cellStyle name="Normal 11 8 2" xfId="10380"/>
    <cellStyle name="Normal 11 8 2 2" xfId="10381"/>
    <cellStyle name="Normal 11 8 3" xfId="10382"/>
    <cellStyle name="Normal 11 9" xfId="10383"/>
    <cellStyle name="Normal 11 9 2" xfId="10384"/>
    <cellStyle name="Normal 11 9 2 2" xfId="10385"/>
    <cellStyle name="Normal 11 9 3" xfId="10386"/>
    <cellStyle name="Normal 12" xfId="10387"/>
    <cellStyle name="Normal 13" xfId="10388"/>
    <cellStyle name="Normal 13 10" xfId="10389"/>
    <cellStyle name="Normal 13 2" xfId="10390"/>
    <cellStyle name="Normal 13 2 2" xfId="10391"/>
    <cellStyle name="Normal 13 2 3" xfId="10392"/>
    <cellStyle name="Normal 13 2 4" xfId="10393"/>
    <cellStyle name="Normal 13 2 5" xfId="10394"/>
    <cellStyle name="Normal 13 2 6" xfId="10395"/>
    <cellStyle name="Normal 13 2 7" xfId="10396"/>
    <cellStyle name="Normal 13 2 8" xfId="10397"/>
    <cellStyle name="Normal 13 3" xfId="10398"/>
    <cellStyle name="Normal 13 4" xfId="10399"/>
    <cellStyle name="Normal 13 5" xfId="10400"/>
    <cellStyle name="Normal 13 6" xfId="10401"/>
    <cellStyle name="Normal 13 7" xfId="10402"/>
    <cellStyle name="Normal 13 8" xfId="10403"/>
    <cellStyle name="Normal 13 9" xfId="10404"/>
    <cellStyle name="Normal 14" xfId="10405"/>
    <cellStyle name="Normal 15" xfId="10406"/>
    <cellStyle name="Normal 16" xfId="10407"/>
    <cellStyle name="Normal 17" xfId="10408"/>
    <cellStyle name="Normal 17 2" xfId="10409"/>
    <cellStyle name="Normal 17 2 2" xfId="10410"/>
    <cellStyle name="Normal 18" xfId="10411"/>
    <cellStyle name="Normal 19" xfId="10412"/>
    <cellStyle name="Normal 2" xfId="10413"/>
    <cellStyle name="Normal 2 10" xfId="10414"/>
    <cellStyle name="Normal 2 10 2" xfId="10415"/>
    <cellStyle name="Normal 2 10 3" xfId="10416"/>
    <cellStyle name="Normal 2 10 4" xfId="10417"/>
    <cellStyle name="Normal 2 10 5" xfId="10418"/>
    <cellStyle name="Normal 2 10 6" xfId="10419"/>
    <cellStyle name="Normal 2 10 7" xfId="10420"/>
    <cellStyle name="Normal 2 10 8" xfId="10421"/>
    <cellStyle name="Normal 2 11" xfId="10422"/>
    <cellStyle name="Normal 2 11 2" xfId="10423"/>
    <cellStyle name="Normal 2 11 3" xfId="10424"/>
    <cellStyle name="Normal 2 11 4" xfId="10425"/>
    <cellStyle name="Normal 2 11 5" xfId="10426"/>
    <cellStyle name="Normal 2 11 6" xfId="10427"/>
    <cellStyle name="Normal 2 11 7" xfId="10428"/>
    <cellStyle name="Normal 2 11 8" xfId="10429"/>
    <cellStyle name="Normal 2 12" xfId="10430"/>
    <cellStyle name="Normal 2 12 2" xfId="10431"/>
    <cellStyle name="Normal 2 12 3" xfId="10432"/>
    <cellStyle name="Normal 2 12 4" xfId="10433"/>
    <cellStyle name="Normal 2 12 5" xfId="10434"/>
    <cellStyle name="Normal 2 12 6" xfId="10435"/>
    <cellStyle name="Normal 2 12 7" xfId="10436"/>
    <cellStyle name="Normal 2 12 8" xfId="10437"/>
    <cellStyle name="Normal 2 13" xfId="10438"/>
    <cellStyle name="Normal 2 13 2" xfId="10439"/>
    <cellStyle name="Normal 2 13 3" xfId="10440"/>
    <cellStyle name="Normal 2 13 4" xfId="10441"/>
    <cellStyle name="Normal 2 13 5" xfId="10442"/>
    <cellStyle name="Normal 2 13 6" xfId="10443"/>
    <cellStyle name="Normal 2 13 7" xfId="10444"/>
    <cellStyle name="Normal 2 13 8" xfId="10445"/>
    <cellStyle name="Normal 2 14" xfId="10446"/>
    <cellStyle name="Normal 2 14 2" xfId="10447"/>
    <cellStyle name="Normal 2 14 3" xfId="10448"/>
    <cellStyle name="Normal 2 14 4" xfId="10449"/>
    <cellStyle name="Normal 2 14 5" xfId="10450"/>
    <cellStyle name="Normal 2 14 6" xfId="10451"/>
    <cellStyle name="Normal 2 14 7" xfId="10452"/>
    <cellStyle name="Normal 2 14 8" xfId="10453"/>
    <cellStyle name="Normal 2 15" xfId="10454"/>
    <cellStyle name="Normal 2 15 2" xfId="10455"/>
    <cellStyle name="Normal 2 15 3" xfId="10456"/>
    <cellStyle name="Normal 2 15 4" xfId="10457"/>
    <cellStyle name="Normal 2 15 5" xfId="10458"/>
    <cellStyle name="Normal 2 15 6" xfId="10459"/>
    <cellStyle name="Normal 2 15 7" xfId="10460"/>
    <cellStyle name="Normal 2 15 8" xfId="10461"/>
    <cellStyle name="Normal 2 16" xfId="10462"/>
    <cellStyle name="Normal 2 16 2" xfId="10463"/>
    <cellStyle name="Normal 2 16 3" xfId="10464"/>
    <cellStyle name="Normal 2 16 4" xfId="10465"/>
    <cellStyle name="Normal 2 16 5" xfId="10466"/>
    <cellStyle name="Normal 2 16 6" xfId="10467"/>
    <cellStyle name="Normal 2 16 7" xfId="10468"/>
    <cellStyle name="Normal 2 16 8" xfId="10469"/>
    <cellStyle name="Normal 2 17" xfId="10470"/>
    <cellStyle name="Normal 2 17 2" xfId="10471"/>
    <cellStyle name="Normal 2 17 3" xfId="10472"/>
    <cellStyle name="Normal 2 17 4" xfId="10473"/>
    <cellStyle name="Normal 2 17 5" xfId="10474"/>
    <cellStyle name="Normal 2 17 6" xfId="10475"/>
    <cellStyle name="Normal 2 17 7" xfId="10476"/>
    <cellStyle name="Normal 2 17 8" xfId="10477"/>
    <cellStyle name="Normal 2 18" xfId="10478"/>
    <cellStyle name="Normal 2 18 2" xfId="10479"/>
    <cellStyle name="Normal 2 18 3" xfId="10480"/>
    <cellStyle name="Normal 2 18 4" xfId="10481"/>
    <cellStyle name="Normal 2 18 5" xfId="10482"/>
    <cellStyle name="Normal 2 18 6" xfId="10483"/>
    <cellStyle name="Normal 2 18 7" xfId="10484"/>
    <cellStyle name="Normal 2 18 8" xfId="10485"/>
    <cellStyle name="Normal 2 19" xfId="10486"/>
    <cellStyle name="Normal 2 19 2" xfId="10487"/>
    <cellStyle name="Normal 2 19 3" xfId="10488"/>
    <cellStyle name="Normal 2 19 4" xfId="10489"/>
    <cellStyle name="Normal 2 19 5" xfId="10490"/>
    <cellStyle name="Normal 2 19 6" xfId="10491"/>
    <cellStyle name="Normal 2 19 7" xfId="10492"/>
    <cellStyle name="Normal 2 19 8" xfId="10493"/>
    <cellStyle name="Normal 2 2" xfId="10494"/>
    <cellStyle name="Normal 2 2 10" xfId="10495"/>
    <cellStyle name="Normal 2 2 10 2" xfId="10496"/>
    <cellStyle name="Normal 2 2 10 3" xfId="10497"/>
    <cellStyle name="Normal 2 2 10 4" xfId="10498"/>
    <cellStyle name="Normal 2 2 10 5" xfId="10499"/>
    <cellStyle name="Normal 2 2 10 6" xfId="10500"/>
    <cellStyle name="Normal 2 2 10 7" xfId="10501"/>
    <cellStyle name="Normal 2 2 10 8" xfId="10502"/>
    <cellStyle name="Normal 2 2 11" xfId="10503"/>
    <cellStyle name="Normal 2 2 11 2" xfId="10504"/>
    <cellStyle name="Normal 2 2 11 3" xfId="10505"/>
    <cellStyle name="Normal 2 2 11 4" xfId="10506"/>
    <cellStyle name="Normal 2 2 11 5" xfId="10507"/>
    <cellStyle name="Normal 2 2 11 6" xfId="10508"/>
    <cellStyle name="Normal 2 2 11 7" xfId="10509"/>
    <cellStyle name="Normal 2 2 11 8" xfId="10510"/>
    <cellStyle name="Normal 2 2 12" xfId="10511"/>
    <cellStyle name="Normal 2 2 12 2" xfId="10512"/>
    <cellStyle name="Normal 2 2 12 3" xfId="10513"/>
    <cellStyle name="Normal 2 2 12 4" xfId="10514"/>
    <cellStyle name="Normal 2 2 12 5" xfId="10515"/>
    <cellStyle name="Normal 2 2 12 6" xfId="10516"/>
    <cellStyle name="Normal 2 2 12 7" xfId="10517"/>
    <cellStyle name="Normal 2 2 12 8" xfId="10518"/>
    <cellStyle name="Normal 2 2 13" xfId="10519"/>
    <cellStyle name="Normal 2 2 14" xfId="10520"/>
    <cellStyle name="Normal 2 2 15" xfId="10521"/>
    <cellStyle name="Normal 2 2 16" xfId="10522"/>
    <cellStyle name="Normal 2 2 17" xfId="10523"/>
    <cellStyle name="Normal 2 2 18" xfId="10524"/>
    <cellStyle name="Normal 2 2 19" xfId="10525"/>
    <cellStyle name="Normal 2 2 2" xfId="10526"/>
    <cellStyle name="Normal 2 2 2 10" xfId="10527"/>
    <cellStyle name="Normal 2 2 2 11" xfId="10528"/>
    <cellStyle name="Normal 2 2 2 2" xfId="10529"/>
    <cellStyle name="Normal 2 2 2 3" xfId="10530"/>
    <cellStyle name="Normal 2 2 2 4" xfId="10531"/>
    <cellStyle name="Normal 2 2 2 4 2" xfId="10532"/>
    <cellStyle name="Normal 2 2 2 4 2 2" xfId="10533"/>
    <cellStyle name="Normal 2 2 2 4 3" xfId="10534"/>
    <cellStyle name="Normal 2 2 2 5" xfId="10535"/>
    <cellStyle name="Normal 2 2 2 6" xfId="10536"/>
    <cellStyle name="Normal 2 2 2 7" xfId="10537"/>
    <cellStyle name="Normal 2 2 2 8" xfId="10538"/>
    <cellStyle name="Normal 2 2 2 9" xfId="10539"/>
    <cellStyle name="Normal 2 2 20" xfId="10540"/>
    <cellStyle name="Normal 2 2 21" xfId="10541"/>
    <cellStyle name="Normal 2 2 22" xfId="10542"/>
    <cellStyle name="Normal 2 2 23" xfId="10543"/>
    <cellStyle name="Normal 2 2 24" xfId="10544"/>
    <cellStyle name="Normal 2 2 25" xfId="10545"/>
    <cellStyle name="Normal 2 2 26" xfId="10546"/>
    <cellStyle name="Normal 2 2 26 2" xfId="10547"/>
    <cellStyle name="Normal 2 2 26 3" xfId="10548"/>
    <cellStyle name="Normal 2 2 26 4" xfId="10549"/>
    <cellStyle name="Normal 2 2 26 5" xfId="10550"/>
    <cellStyle name="Normal 2 2 26 6" xfId="10551"/>
    <cellStyle name="Normal 2 2 26 7" xfId="10552"/>
    <cellStyle name="Normal 2 2 26 8" xfId="10553"/>
    <cellStyle name="Normal 2 2 27" xfId="10554"/>
    <cellStyle name="Normal 2 2 28" xfId="10555"/>
    <cellStyle name="Normal 2 2 29" xfId="10556"/>
    <cellStyle name="Normal 2 2 3" xfId="10557"/>
    <cellStyle name="Normal 2 2 3 10" xfId="10558"/>
    <cellStyle name="Normal 2 2 3 11" xfId="10559"/>
    <cellStyle name="Normal 2 2 3 12" xfId="10560"/>
    <cellStyle name="Normal 2 2 3 13" xfId="10561"/>
    <cellStyle name="Normal 2 2 3 2" xfId="10562"/>
    <cellStyle name="Normal 2 2 3 3" xfId="10563"/>
    <cellStyle name="Normal 2 2 3 4" xfId="10564"/>
    <cellStyle name="Normal 2 2 3 4 2" xfId="10565"/>
    <cellStyle name="Normal 2 2 3 4 2 2" xfId="10566"/>
    <cellStyle name="Normal 2 2 3 4 3" xfId="10567"/>
    <cellStyle name="Normal 2 2 3 5" xfId="10568"/>
    <cellStyle name="Normal 2 2 3 6" xfId="10569"/>
    <cellStyle name="Normal 2 2 3 7" xfId="10570"/>
    <cellStyle name="Normal 2 2 3 8" xfId="10571"/>
    <cellStyle name="Normal 2 2 3 9" xfId="10572"/>
    <cellStyle name="Normal 2 2 30" xfId="10573"/>
    <cellStyle name="Normal 2 2 31" xfId="10574"/>
    <cellStyle name="Normal 2 2 32" xfId="10575"/>
    <cellStyle name="Normal 2 2 33" xfId="10576"/>
    <cellStyle name="Normal 2 2 34" xfId="10577"/>
    <cellStyle name="Normal 2 2 35" xfId="10578"/>
    <cellStyle name="Normal 2 2 36" xfId="10579"/>
    <cellStyle name="Normal 2 2 37" xfId="10580"/>
    <cellStyle name="Normal 2 2 38" xfId="10581"/>
    <cellStyle name="Normal 2 2 39" xfId="10582"/>
    <cellStyle name="Normal 2 2 4" xfId="10583"/>
    <cellStyle name="Normal 2 2 40" xfId="10584"/>
    <cellStyle name="Normal 2 2 41" xfId="10585"/>
    <cellStyle name="Normal 2 2 42" xfId="10586"/>
    <cellStyle name="Normal 2 2 43" xfId="10587"/>
    <cellStyle name="Normal 2 2 44" xfId="10588"/>
    <cellStyle name="Normal 2 2 45" xfId="10589"/>
    <cellStyle name="Normal 2 2 46" xfId="10590"/>
    <cellStyle name="Normal 2 2 47" xfId="10591"/>
    <cellStyle name="Normal 2 2 48" xfId="10592"/>
    <cellStyle name="Normal 2 2 49" xfId="10593"/>
    <cellStyle name="Normal 2 2 5" xfId="10594"/>
    <cellStyle name="Normal 2 2 50" xfId="10595"/>
    <cellStyle name="Normal 2 2 51" xfId="10596"/>
    <cellStyle name="Normal 2 2 52" xfId="10597"/>
    <cellStyle name="Normal 2 2 53" xfId="10598"/>
    <cellStyle name="Normal 2 2 54" xfId="10599"/>
    <cellStyle name="Normal 2 2 55" xfId="10600"/>
    <cellStyle name="Normal 2 2 56" xfId="10601"/>
    <cellStyle name="Normal 2 2 57" xfId="10602"/>
    <cellStyle name="Normal 2 2 58" xfId="10603"/>
    <cellStyle name="Normal 2 2 59" xfId="10604"/>
    <cellStyle name="Normal 2 2 6" xfId="10605"/>
    <cellStyle name="Normal 2 2 6 10" xfId="10606"/>
    <cellStyle name="Normal 2 2 6 10 2" xfId="10607"/>
    <cellStyle name="Normal 2 2 6 10 2 2" xfId="10608"/>
    <cellStyle name="Normal 2 2 6 10 3" xfId="10609"/>
    <cellStyle name="Normal 2 2 6 11" xfId="10610"/>
    <cellStyle name="Normal 2 2 6 11 2" xfId="10611"/>
    <cellStyle name="Normal 2 2 6 11 2 2" xfId="10612"/>
    <cellStyle name="Normal 2 2 6 11 3" xfId="10613"/>
    <cellStyle name="Normal 2 2 6 12" xfId="10614"/>
    <cellStyle name="Normal 2 2 6 12 2" xfId="10615"/>
    <cellStyle name="Normal 2 2 6 12 2 2" xfId="10616"/>
    <cellStyle name="Normal 2 2 6 12 3" xfId="10617"/>
    <cellStyle name="Normal 2 2 6 13" xfId="10618"/>
    <cellStyle name="Normal 2 2 6 13 2" xfId="10619"/>
    <cellStyle name="Normal 2 2 6 13 2 2" xfId="10620"/>
    <cellStyle name="Normal 2 2 6 13 3" xfId="10621"/>
    <cellStyle name="Normal 2 2 6 14" xfId="10622"/>
    <cellStyle name="Normal 2 2 6 14 2" xfId="10623"/>
    <cellStyle name="Normal 2 2 6 14 2 2" xfId="10624"/>
    <cellStyle name="Normal 2 2 6 14 3" xfId="10625"/>
    <cellStyle name="Normal 2 2 6 15" xfId="10626"/>
    <cellStyle name="Normal 2 2 6 15 2" xfId="10627"/>
    <cellStyle name="Normal 2 2 6 15 2 2" xfId="10628"/>
    <cellStyle name="Normal 2 2 6 15 3" xfId="10629"/>
    <cellStyle name="Normal 2 2 6 16" xfId="10630"/>
    <cellStyle name="Normal 2 2 6 16 2" xfId="10631"/>
    <cellStyle name="Normal 2 2 6 16 2 2" xfId="10632"/>
    <cellStyle name="Normal 2 2 6 16 3" xfId="10633"/>
    <cellStyle name="Normal 2 2 6 17" xfId="10634"/>
    <cellStyle name="Normal 2 2 6 17 2" xfId="10635"/>
    <cellStyle name="Normal 2 2 6 17 2 2" xfId="10636"/>
    <cellStyle name="Normal 2 2 6 17 3" xfId="10637"/>
    <cellStyle name="Normal 2 2 6 18" xfId="10638"/>
    <cellStyle name="Normal 2 2 6 18 2" xfId="10639"/>
    <cellStyle name="Normal 2 2 6 18 2 2" xfId="10640"/>
    <cellStyle name="Normal 2 2 6 18 3" xfId="10641"/>
    <cellStyle name="Normal 2 2 6 19" xfId="10642"/>
    <cellStyle name="Normal 2 2 6 19 2" xfId="10643"/>
    <cellStyle name="Normal 2 2 6 19 2 2" xfId="10644"/>
    <cellStyle name="Normal 2 2 6 19 3" xfId="10645"/>
    <cellStyle name="Normal 2 2 6 2" xfId="10646"/>
    <cellStyle name="Normal 2 2 6 20" xfId="10647"/>
    <cellStyle name="Normal 2 2 6 20 2" xfId="10648"/>
    <cellStyle name="Normal 2 2 6 20 2 2" xfId="10649"/>
    <cellStyle name="Normal 2 2 6 20 3" xfId="10650"/>
    <cellStyle name="Normal 2 2 6 21" xfId="10651"/>
    <cellStyle name="Normal 2 2 6 21 2" xfId="10652"/>
    <cellStyle name="Normal 2 2 6 22" xfId="10653"/>
    <cellStyle name="Normal 2 2 6 23" xfId="10654"/>
    <cellStyle name="Normal 2 2 6 24" xfId="10655"/>
    <cellStyle name="Normal 2 2 6 25" xfId="10656"/>
    <cellStyle name="Normal 2 2 6 26" xfId="10657"/>
    <cellStyle name="Normal 2 2 6 27" xfId="10658"/>
    <cellStyle name="Normal 2 2 6 28" xfId="10659"/>
    <cellStyle name="Normal 2 2 6 29" xfId="10660"/>
    <cellStyle name="Normal 2 2 6 3" xfId="10661"/>
    <cellStyle name="Normal 2 2 6 3 10" xfId="10662"/>
    <cellStyle name="Normal 2 2 6 3 10 2" xfId="10663"/>
    <cellStyle name="Normal 2 2 6 3 10 2 2" xfId="10664"/>
    <cellStyle name="Normal 2 2 6 3 10 3" xfId="10665"/>
    <cellStyle name="Normal 2 2 6 3 11" xfId="10666"/>
    <cellStyle name="Normal 2 2 6 3 11 2" xfId="10667"/>
    <cellStyle name="Normal 2 2 6 3 11 2 2" xfId="10668"/>
    <cellStyle name="Normal 2 2 6 3 11 3" xfId="10669"/>
    <cellStyle name="Normal 2 2 6 3 12" xfId="10670"/>
    <cellStyle name="Normal 2 2 6 3 12 2" xfId="10671"/>
    <cellStyle name="Normal 2 2 6 3 12 2 2" xfId="10672"/>
    <cellStyle name="Normal 2 2 6 3 12 3" xfId="10673"/>
    <cellStyle name="Normal 2 2 6 3 13" xfId="10674"/>
    <cellStyle name="Normal 2 2 6 3 13 2" xfId="10675"/>
    <cellStyle name="Normal 2 2 6 3 13 2 2" xfId="10676"/>
    <cellStyle name="Normal 2 2 6 3 13 3" xfId="10677"/>
    <cellStyle name="Normal 2 2 6 3 14" xfId="10678"/>
    <cellStyle name="Normal 2 2 6 3 14 2" xfId="10679"/>
    <cellStyle name="Normal 2 2 6 3 14 2 2" xfId="10680"/>
    <cellStyle name="Normal 2 2 6 3 14 3" xfId="10681"/>
    <cellStyle name="Normal 2 2 6 3 15" xfId="10682"/>
    <cellStyle name="Normal 2 2 6 3 15 2" xfId="10683"/>
    <cellStyle name="Normal 2 2 6 3 15 2 2" xfId="10684"/>
    <cellStyle name="Normal 2 2 6 3 15 3" xfId="10685"/>
    <cellStyle name="Normal 2 2 6 3 16" xfId="10686"/>
    <cellStyle name="Normal 2 2 6 3 16 2" xfId="10687"/>
    <cellStyle name="Normal 2 2 6 3 17" xfId="10688"/>
    <cellStyle name="Normal 2 2 6 3 18" xfId="10689"/>
    <cellStyle name="Normal 2 2 6 3 19" xfId="10690"/>
    <cellStyle name="Normal 2 2 6 3 2" xfId="10691"/>
    <cellStyle name="Normal 2 2 6 3 2 10" xfId="10692"/>
    <cellStyle name="Normal 2 2 6 3 2 2" xfId="10693"/>
    <cellStyle name="Normal 2 2 6 3 2 2 2" xfId="10694"/>
    <cellStyle name="Normal 2 2 6 3 2 3" xfId="10695"/>
    <cellStyle name="Normal 2 2 6 3 2 4" xfId="10696"/>
    <cellStyle name="Normal 2 2 6 3 2 5" xfId="10697"/>
    <cellStyle name="Normal 2 2 6 3 2 6" xfId="10698"/>
    <cellStyle name="Normal 2 2 6 3 2 7" xfId="10699"/>
    <cellStyle name="Normal 2 2 6 3 2 8" xfId="10700"/>
    <cellStyle name="Normal 2 2 6 3 2 9" xfId="10701"/>
    <cellStyle name="Normal 2 2 6 3 20" xfId="10702"/>
    <cellStyle name="Normal 2 2 6 3 21" xfId="10703"/>
    <cellStyle name="Normal 2 2 6 3 22" xfId="10704"/>
    <cellStyle name="Normal 2 2 6 3 23" xfId="10705"/>
    <cellStyle name="Normal 2 2 6 3 24" xfId="10706"/>
    <cellStyle name="Normal 2 2 6 3 3" xfId="10707"/>
    <cellStyle name="Normal 2 2 6 3 3 10" xfId="10708"/>
    <cellStyle name="Normal 2 2 6 3 3 2" xfId="10709"/>
    <cellStyle name="Normal 2 2 6 3 3 2 2" xfId="10710"/>
    <cellStyle name="Normal 2 2 6 3 3 3" xfId="10711"/>
    <cellStyle name="Normal 2 2 6 3 3 4" xfId="10712"/>
    <cellStyle name="Normal 2 2 6 3 3 5" xfId="10713"/>
    <cellStyle name="Normal 2 2 6 3 3 6" xfId="10714"/>
    <cellStyle name="Normal 2 2 6 3 3 7" xfId="10715"/>
    <cellStyle name="Normal 2 2 6 3 3 8" xfId="10716"/>
    <cellStyle name="Normal 2 2 6 3 3 9" xfId="10717"/>
    <cellStyle name="Normal 2 2 6 3 4" xfId="10718"/>
    <cellStyle name="Normal 2 2 6 3 4 2" xfId="10719"/>
    <cellStyle name="Normal 2 2 6 3 4 2 2" xfId="10720"/>
    <cellStyle name="Normal 2 2 6 3 4 3" xfId="10721"/>
    <cellStyle name="Normal 2 2 6 3 5" xfId="10722"/>
    <cellStyle name="Normal 2 2 6 3 5 2" xfId="10723"/>
    <cellStyle name="Normal 2 2 6 3 5 2 2" xfId="10724"/>
    <cellStyle name="Normal 2 2 6 3 5 3" xfId="10725"/>
    <cellStyle name="Normal 2 2 6 3 6" xfId="10726"/>
    <cellStyle name="Normal 2 2 6 3 6 2" xfId="10727"/>
    <cellStyle name="Normal 2 2 6 3 6 2 2" xfId="10728"/>
    <cellStyle name="Normal 2 2 6 3 6 3" xfId="10729"/>
    <cellStyle name="Normal 2 2 6 3 7" xfId="10730"/>
    <cellStyle name="Normal 2 2 6 3 7 2" xfId="10731"/>
    <cellStyle name="Normal 2 2 6 3 7 2 2" xfId="10732"/>
    <cellStyle name="Normal 2 2 6 3 7 3" xfId="10733"/>
    <cellStyle name="Normal 2 2 6 3 8" xfId="10734"/>
    <cellStyle name="Normal 2 2 6 3 8 2" xfId="10735"/>
    <cellStyle name="Normal 2 2 6 3 8 2 2" xfId="10736"/>
    <cellStyle name="Normal 2 2 6 3 8 3" xfId="10737"/>
    <cellStyle name="Normal 2 2 6 3 9" xfId="10738"/>
    <cellStyle name="Normal 2 2 6 3 9 2" xfId="10739"/>
    <cellStyle name="Normal 2 2 6 3 9 2 2" xfId="10740"/>
    <cellStyle name="Normal 2 2 6 3 9 3" xfId="10741"/>
    <cellStyle name="Normal 2 2 6 4" xfId="10742"/>
    <cellStyle name="Normal 2 2 6 4 10" xfId="10743"/>
    <cellStyle name="Normal 2 2 6 4 10 2" xfId="10744"/>
    <cellStyle name="Normal 2 2 6 4 10 2 2" xfId="10745"/>
    <cellStyle name="Normal 2 2 6 4 10 3" xfId="10746"/>
    <cellStyle name="Normal 2 2 6 4 11" xfId="10747"/>
    <cellStyle name="Normal 2 2 6 4 11 2" xfId="10748"/>
    <cellStyle name="Normal 2 2 6 4 11 2 2" xfId="10749"/>
    <cellStyle name="Normal 2 2 6 4 11 3" xfId="10750"/>
    <cellStyle name="Normal 2 2 6 4 12" xfId="10751"/>
    <cellStyle name="Normal 2 2 6 4 12 2" xfId="10752"/>
    <cellStyle name="Normal 2 2 6 4 12 2 2" xfId="10753"/>
    <cellStyle name="Normal 2 2 6 4 12 3" xfId="10754"/>
    <cellStyle name="Normal 2 2 6 4 13" xfId="10755"/>
    <cellStyle name="Normal 2 2 6 4 13 2" xfId="10756"/>
    <cellStyle name="Normal 2 2 6 4 13 2 2" xfId="10757"/>
    <cellStyle name="Normal 2 2 6 4 13 3" xfId="10758"/>
    <cellStyle name="Normal 2 2 6 4 14" xfId="10759"/>
    <cellStyle name="Normal 2 2 6 4 14 2" xfId="10760"/>
    <cellStyle name="Normal 2 2 6 4 14 2 2" xfId="10761"/>
    <cellStyle name="Normal 2 2 6 4 14 3" xfId="10762"/>
    <cellStyle name="Normal 2 2 6 4 15" xfId="10763"/>
    <cellStyle name="Normal 2 2 6 4 15 2" xfId="10764"/>
    <cellStyle name="Normal 2 2 6 4 15 2 2" xfId="10765"/>
    <cellStyle name="Normal 2 2 6 4 15 3" xfId="10766"/>
    <cellStyle name="Normal 2 2 6 4 16" xfId="10767"/>
    <cellStyle name="Normal 2 2 6 4 16 2" xfId="10768"/>
    <cellStyle name="Normal 2 2 6 4 17" xfId="10769"/>
    <cellStyle name="Normal 2 2 6 4 18" xfId="10770"/>
    <cellStyle name="Normal 2 2 6 4 19" xfId="10771"/>
    <cellStyle name="Normal 2 2 6 4 2" xfId="10772"/>
    <cellStyle name="Normal 2 2 6 4 2 10" xfId="10773"/>
    <cellStyle name="Normal 2 2 6 4 2 2" xfId="10774"/>
    <cellStyle name="Normal 2 2 6 4 2 2 2" xfId="10775"/>
    <cellStyle name="Normal 2 2 6 4 2 3" xfId="10776"/>
    <cellStyle name="Normal 2 2 6 4 2 4" xfId="10777"/>
    <cellStyle name="Normal 2 2 6 4 2 5" xfId="10778"/>
    <cellStyle name="Normal 2 2 6 4 2 6" xfId="10779"/>
    <cellStyle name="Normal 2 2 6 4 2 7" xfId="10780"/>
    <cellStyle name="Normal 2 2 6 4 2 8" xfId="10781"/>
    <cellStyle name="Normal 2 2 6 4 2 9" xfId="10782"/>
    <cellStyle name="Normal 2 2 6 4 20" xfId="10783"/>
    <cellStyle name="Normal 2 2 6 4 21" xfId="10784"/>
    <cellStyle name="Normal 2 2 6 4 22" xfId="10785"/>
    <cellStyle name="Normal 2 2 6 4 23" xfId="10786"/>
    <cellStyle name="Normal 2 2 6 4 24" xfId="10787"/>
    <cellStyle name="Normal 2 2 6 4 3" xfId="10788"/>
    <cellStyle name="Normal 2 2 6 4 3 10" xfId="10789"/>
    <cellStyle name="Normal 2 2 6 4 3 2" xfId="10790"/>
    <cellStyle name="Normal 2 2 6 4 3 2 2" xfId="10791"/>
    <cellStyle name="Normal 2 2 6 4 3 3" xfId="10792"/>
    <cellStyle name="Normal 2 2 6 4 3 4" xfId="10793"/>
    <cellStyle name="Normal 2 2 6 4 3 5" xfId="10794"/>
    <cellStyle name="Normal 2 2 6 4 3 6" xfId="10795"/>
    <cellStyle name="Normal 2 2 6 4 3 7" xfId="10796"/>
    <cellStyle name="Normal 2 2 6 4 3 8" xfId="10797"/>
    <cellStyle name="Normal 2 2 6 4 3 9" xfId="10798"/>
    <cellStyle name="Normal 2 2 6 4 4" xfId="10799"/>
    <cellStyle name="Normal 2 2 6 4 4 2" xfId="10800"/>
    <cellStyle name="Normal 2 2 6 4 4 2 2" xfId="10801"/>
    <cellStyle name="Normal 2 2 6 4 4 3" xfId="10802"/>
    <cellStyle name="Normal 2 2 6 4 5" xfId="10803"/>
    <cellStyle name="Normal 2 2 6 4 5 2" xfId="10804"/>
    <cellStyle name="Normal 2 2 6 4 5 2 2" xfId="10805"/>
    <cellStyle name="Normal 2 2 6 4 5 3" xfId="10806"/>
    <cellStyle name="Normal 2 2 6 4 6" xfId="10807"/>
    <cellStyle name="Normal 2 2 6 4 6 2" xfId="10808"/>
    <cellStyle name="Normal 2 2 6 4 6 2 2" xfId="10809"/>
    <cellStyle name="Normal 2 2 6 4 6 3" xfId="10810"/>
    <cellStyle name="Normal 2 2 6 4 7" xfId="10811"/>
    <cellStyle name="Normal 2 2 6 4 7 2" xfId="10812"/>
    <cellStyle name="Normal 2 2 6 4 7 2 2" xfId="10813"/>
    <cellStyle name="Normal 2 2 6 4 7 3" xfId="10814"/>
    <cellStyle name="Normal 2 2 6 4 8" xfId="10815"/>
    <cellStyle name="Normal 2 2 6 4 8 2" xfId="10816"/>
    <cellStyle name="Normal 2 2 6 4 8 2 2" xfId="10817"/>
    <cellStyle name="Normal 2 2 6 4 8 3" xfId="10818"/>
    <cellStyle name="Normal 2 2 6 4 9" xfId="10819"/>
    <cellStyle name="Normal 2 2 6 4 9 2" xfId="10820"/>
    <cellStyle name="Normal 2 2 6 4 9 2 2" xfId="10821"/>
    <cellStyle name="Normal 2 2 6 4 9 3" xfId="10822"/>
    <cellStyle name="Normal 2 2 6 5" xfId="10823"/>
    <cellStyle name="Normal 2 2 6 5 10" xfId="10824"/>
    <cellStyle name="Normal 2 2 6 5 10 2" xfId="10825"/>
    <cellStyle name="Normal 2 2 6 5 10 2 2" xfId="10826"/>
    <cellStyle name="Normal 2 2 6 5 10 3" xfId="10827"/>
    <cellStyle name="Normal 2 2 6 5 11" xfId="10828"/>
    <cellStyle name="Normal 2 2 6 5 11 2" xfId="10829"/>
    <cellStyle name="Normal 2 2 6 5 11 2 2" xfId="10830"/>
    <cellStyle name="Normal 2 2 6 5 11 3" xfId="10831"/>
    <cellStyle name="Normal 2 2 6 5 12" xfId="10832"/>
    <cellStyle name="Normal 2 2 6 5 12 2" xfId="10833"/>
    <cellStyle name="Normal 2 2 6 5 12 2 2" xfId="10834"/>
    <cellStyle name="Normal 2 2 6 5 12 3" xfId="10835"/>
    <cellStyle name="Normal 2 2 6 5 13" xfId="10836"/>
    <cellStyle name="Normal 2 2 6 5 13 2" xfId="10837"/>
    <cellStyle name="Normal 2 2 6 5 13 2 2" xfId="10838"/>
    <cellStyle name="Normal 2 2 6 5 13 3" xfId="10839"/>
    <cellStyle name="Normal 2 2 6 5 14" xfId="10840"/>
    <cellStyle name="Normal 2 2 6 5 14 2" xfId="10841"/>
    <cellStyle name="Normal 2 2 6 5 14 2 2" xfId="10842"/>
    <cellStyle name="Normal 2 2 6 5 14 3" xfId="10843"/>
    <cellStyle name="Normal 2 2 6 5 15" xfId="10844"/>
    <cellStyle name="Normal 2 2 6 5 15 2" xfId="10845"/>
    <cellStyle name="Normal 2 2 6 5 15 2 2" xfId="10846"/>
    <cellStyle name="Normal 2 2 6 5 15 3" xfId="10847"/>
    <cellStyle name="Normal 2 2 6 5 16" xfId="10848"/>
    <cellStyle name="Normal 2 2 6 5 16 2" xfId="10849"/>
    <cellStyle name="Normal 2 2 6 5 17" xfId="10850"/>
    <cellStyle name="Normal 2 2 6 5 18" xfId="10851"/>
    <cellStyle name="Normal 2 2 6 5 19" xfId="10852"/>
    <cellStyle name="Normal 2 2 6 5 2" xfId="10853"/>
    <cellStyle name="Normal 2 2 6 5 2 10" xfId="10854"/>
    <cellStyle name="Normal 2 2 6 5 2 2" xfId="10855"/>
    <cellStyle name="Normal 2 2 6 5 2 2 2" xfId="10856"/>
    <cellStyle name="Normal 2 2 6 5 2 3" xfId="10857"/>
    <cellStyle name="Normal 2 2 6 5 2 4" xfId="10858"/>
    <cellStyle name="Normal 2 2 6 5 2 5" xfId="10859"/>
    <cellStyle name="Normal 2 2 6 5 2 6" xfId="10860"/>
    <cellStyle name="Normal 2 2 6 5 2 7" xfId="10861"/>
    <cellStyle name="Normal 2 2 6 5 2 8" xfId="10862"/>
    <cellStyle name="Normal 2 2 6 5 2 9" xfId="10863"/>
    <cellStyle name="Normal 2 2 6 5 20" xfId="10864"/>
    <cellStyle name="Normal 2 2 6 5 21" xfId="10865"/>
    <cellStyle name="Normal 2 2 6 5 22" xfId="10866"/>
    <cellStyle name="Normal 2 2 6 5 23" xfId="10867"/>
    <cellStyle name="Normal 2 2 6 5 24" xfId="10868"/>
    <cellStyle name="Normal 2 2 6 5 3" xfId="10869"/>
    <cellStyle name="Normal 2 2 6 5 3 10" xfId="10870"/>
    <cellStyle name="Normal 2 2 6 5 3 2" xfId="10871"/>
    <cellStyle name="Normal 2 2 6 5 3 2 2" xfId="10872"/>
    <cellStyle name="Normal 2 2 6 5 3 3" xfId="10873"/>
    <cellStyle name="Normal 2 2 6 5 3 4" xfId="10874"/>
    <cellStyle name="Normal 2 2 6 5 3 5" xfId="10875"/>
    <cellStyle name="Normal 2 2 6 5 3 6" xfId="10876"/>
    <cellStyle name="Normal 2 2 6 5 3 7" xfId="10877"/>
    <cellStyle name="Normal 2 2 6 5 3 8" xfId="10878"/>
    <cellStyle name="Normal 2 2 6 5 3 9" xfId="10879"/>
    <cellStyle name="Normal 2 2 6 5 4" xfId="10880"/>
    <cellStyle name="Normal 2 2 6 5 4 2" xfId="10881"/>
    <cellStyle name="Normal 2 2 6 5 4 2 2" xfId="10882"/>
    <cellStyle name="Normal 2 2 6 5 4 3" xfId="10883"/>
    <cellStyle name="Normal 2 2 6 5 5" xfId="10884"/>
    <cellStyle name="Normal 2 2 6 5 5 2" xfId="10885"/>
    <cellStyle name="Normal 2 2 6 5 5 2 2" xfId="10886"/>
    <cellStyle name="Normal 2 2 6 5 5 3" xfId="10887"/>
    <cellStyle name="Normal 2 2 6 5 6" xfId="10888"/>
    <cellStyle name="Normal 2 2 6 5 6 2" xfId="10889"/>
    <cellStyle name="Normal 2 2 6 5 6 2 2" xfId="10890"/>
    <cellStyle name="Normal 2 2 6 5 6 3" xfId="10891"/>
    <cellStyle name="Normal 2 2 6 5 7" xfId="10892"/>
    <cellStyle name="Normal 2 2 6 5 7 2" xfId="10893"/>
    <cellStyle name="Normal 2 2 6 5 7 2 2" xfId="10894"/>
    <cellStyle name="Normal 2 2 6 5 7 3" xfId="10895"/>
    <cellStyle name="Normal 2 2 6 5 8" xfId="10896"/>
    <cellStyle name="Normal 2 2 6 5 8 2" xfId="10897"/>
    <cellStyle name="Normal 2 2 6 5 8 2 2" xfId="10898"/>
    <cellStyle name="Normal 2 2 6 5 8 3" xfId="10899"/>
    <cellStyle name="Normal 2 2 6 5 9" xfId="10900"/>
    <cellStyle name="Normal 2 2 6 5 9 2" xfId="10901"/>
    <cellStyle name="Normal 2 2 6 5 9 2 2" xfId="10902"/>
    <cellStyle name="Normal 2 2 6 5 9 3" xfId="10903"/>
    <cellStyle name="Normal 2 2 6 6" xfId="10904"/>
    <cellStyle name="Normal 2 2 6 6 10" xfId="10905"/>
    <cellStyle name="Normal 2 2 6 6 10 2" xfId="10906"/>
    <cellStyle name="Normal 2 2 6 6 10 2 2" xfId="10907"/>
    <cellStyle name="Normal 2 2 6 6 10 3" xfId="10908"/>
    <cellStyle name="Normal 2 2 6 6 11" xfId="10909"/>
    <cellStyle name="Normal 2 2 6 6 11 2" xfId="10910"/>
    <cellStyle name="Normal 2 2 6 6 11 2 2" xfId="10911"/>
    <cellStyle name="Normal 2 2 6 6 11 3" xfId="10912"/>
    <cellStyle name="Normal 2 2 6 6 12" xfId="10913"/>
    <cellStyle name="Normal 2 2 6 6 12 2" xfId="10914"/>
    <cellStyle name="Normal 2 2 6 6 12 2 2" xfId="10915"/>
    <cellStyle name="Normal 2 2 6 6 12 3" xfId="10916"/>
    <cellStyle name="Normal 2 2 6 6 13" xfId="10917"/>
    <cellStyle name="Normal 2 2 6 6 13 2" xfId="10918"/>
    <cellStyle name="Normal 2 2 6 6 13 2 2" xfId="10919"/>
    <cellStyle name="Normal 2 2 6 6 13 3" xfId="10920"/>
    <cellStyle name="Normal 2 2 6 6 14" xfId="10921"/>
    <cellStyle name="Normal 2 2 6 6 14 2" xfId="10922"/>
    <cellStyle name="Normal 2 2 6 6 14 2 2" xfId="10923"/>
    <cellStyle name="Normal 2 2 6 6 14 3" xfId="10924"/>
    <cellStyle name="Normal 2 2 6 6 15" xfId="10925"/>
    <cellStyle name="Normal 2 2 6 6 15 2" xfId="10926"/>
    <cellStyle name="Normal 2 2 6 6 15 2 2" xfId="10927"/>
    <cellStyle name="Normal 2 2 6 6 15 3" xfId="10928"/>
    <cellStyle name="Normal 2 2 6 6 16" xfId="10929"/>
    <cellStyle name="Normal 2 2 6 6 16 2" xfId="10930"/>
    <cellStyle name="Normal 2 2 6 6 17" xfId="10931"/>
    <cellStyle name="Normal 2 2 6 6 18" xfId="10932"/>
    <cellStyle name="Normal 2 2 6 6 19" xfId="10933"/>
    <cellStyle name="Normal 2 2 6 6 2" xfId="10934"/>
    <cellStyle name="Normal 2 2 6 6 2 10" xfId="10935"/>
    <cellStyle name="Normal 2 2 6 6 2 2" xfId="10936"/>
    <cellStyle name="Normal 2 2 6 6 2 2 2" xfId="10937"/>
    <cellStyle name="Normal 2 2 6 6 2 3" xfId="10938"/>
    <cellStyle name="Normal 2 2 6 6 2 4" xfId="10939"/>
    <cellStyle name="Normal 2 2 6 6 2 5" xfId="10940"/>
    <cellStyle name="Normal 2 2 6 6 2 6" xfId="10941"/>
    <cellStyle name="Normal 2 2 6 6 2 7" xfId="10942"/>
    <cellStyle name="Normal 2 2 6 6 2 8" xfId="10943"/>
    <cellStyle name="Normal 2 2 6 6 2 9" xfId="10944"/>
    <cellStyle name="Normal 2 2 6 6 20" xfId="10945"/>
    <cellStyle name="Normal 2 2 6 6 21" xfId="10946"/>
    <cellStyle name="Normal 2 2 6 6 22" xfId="10947"/>
    <cellStyle name="Normal 2 2 6 6 23" xfId="10948"/>
    <cellStyle name="Normal 2 2 6 6 24" xfId="10949"/>
    <cellStyle name="Normal 2 2 6 6 3" xfId="10950"/>
    <cellStyle name="Normal 2 2 6 6 3 10" xfId="10951"/>
    <cellStyle name="Normal 2 2 6 6 3 2" xfId="10952"/>
    <cellStyle name="Normal 2 2 6 6 3 2 2" xfId="10953"/>
    <cellStyle name="Normal 2 2 6 6 3 3" xfId="10954"/>
    <cellStyle name="Normal 2 2 6 6 3 4" xfId="10955"/>
    <cellStyle name="Normal 2 2 6 6 3 5" xfId="10956"/>
    <cellStyle name="Normal 2 2 6 6 3 6" xfId="10957"/>
    <cellStyle name="Normal 2 2 6 6 3 7" xfId="10958"/>
    <cellStyle name="Normal 2 2 6 6 3 8" xfId="10959"/>
    <cellStyle name="Normal 2 2 6 6 3 9" xfId="10960"/>
    <cellStyle name="Normal 2 2 6 6 4" xfId="10961"/>
    <cellStyle name="Normal 2 2 6 6 4 2" xfId="10962"/>
    <cellStyle name="Normal 2 2 6 6 4 2 2" xfId="10963"/>
    <cellStyle name="Normal 2 2 6 6 4 3" xfId="10964"/>
    <cellStyle name="Normal 2 2 6 6 5" xfId="10965"/>
    <cellStyle name="Normal 2 2 6 6 5 2" xfId="10966"/>
    <cellStyle name="Normal 2 2 6 6 5 2 2" xfId="10967"/>
    <cellStyle name="Normal 2 2 6 6 5 3" xfId="10968"/>
    <cellStyle name="Normal 2 2 6 6 6" xfId="10969"/>
    <cellStyle name="Normal 2 2 6 6 6 2" xfId="10970"/>
    <cellStyle name="Normal 2 2 6 6 6 2 2" xfId="10971"/>
    <cellStyle name="Normal 2 2 6 6 6 3" xfId="10972"/>
    <cellStyle name="Normal 2 2 6 6 7" xfId="10973"/>
    <cellStyle name="Normal 2 2 6 6 7 2" xfId="10974"/>
    <cellStyle name="Normal 2 2 6 6 7 2 2" xfId="10975"/>
    <cellStyle name="Normal 2 2 6 6 7 3" xfId="10976"/>
    <cellStyle name="Normal 2 2 6 6 8" xfId="10977"/>
    <cellStyle name="Normal 2 2 6 6 8 2" xfId="10978"/>
    <cellStyle name="Normal 2 2 6 6 8 2 2" xfId="10979"/>
    <cellStyle name="Normal 2 2 6 6 8 3" xfId="10980"/>
    <cellStyle name="Normal 2 2 6 6 9" xfId="10981"/>
    <cellStyle name="Normal 2 2 6 6 9 2" xfId="10982"/>
    <cellStyle name="Normal 2 2 6 6 9 2 2" xfId="10983"/>
    <cellStyle name="Normal 2 2 6 6 9 3" xfId="10984"/>
    <cellStyle name="Normal 2 2 6 7" xfId="10985"/>
    <cellStyle name="Normal 2 2 6 7 10" xfId="10986"/>
    <cellStyle name="Normal 2 2 6 7 2" xfId="10987"/>
    <cellStyle name="Normal 2 2 6 7 2 2" xfId="10988"/>
    <cellStyle name="Normal 2 2 6 7 3" xfId="10989"/>
    <cellStyle name="Normal 2 2 6 7 4" xfId="10990"/>
    <cellStyle name="Normal 2 2 6 7 5" xfId="10991"/>
    <cellStyle name="Normal 2 2 6 7 6" xfId="10992"/>
    <cellStyle name="Normal 2 2 6 7 7" xfId="10993"/>
    <cellStyle name="Normal 2 2 6 7 8" xfId="10994"/>
    <cellStyle name="Normal 2 2 6 7 9" xfId="10995"/>
    <cellStyle name="Normal 2 2 6 8" xfId="10996"/>
    <cellStyle name="Normal 2 2 6 8 10" xfId="10997"/>
    <cellStyle name="Normal 2 2 6 8 2" xfId="10998"/>
    <cellStyle name="Normal 2 2 6 8 2 2" xfId="10999"/>
    <cellStyle name="Normal 2 2 6 8 3" xfId="11000"/>
    <cellStyle name="Normal 2 2 6 8 4" xfId="11001"/>
    <cellStyle name="Normal 2 2 6 8 5" xfId="11002"/>
    <cellStyle name="Normal 2 2 6 8 6" xfId="11003"/>
    <cellStyle name="Normal 2 2 6 8 7" xfId="11004"/>
    <cellStyle name="Normal 2 2 6 8 8" xfId="11005"/>
    <cellStyle name="Normal 2 2 6 8 9" xfId="11006"/>
    <cellStyle name="Normal 2 2 6 9" xfId="11007"/>
    <cellStyle name="Normal 2 2 6 9 2" xfId="11008"/>
    <cellStyle name="Normal 2 2 6 9 2 2" xfId="11009"/>
    <cellStyle name="Normal 2 2 6 9 3" xfId="11010"/>
    <cellStyle name="Normal 2 2 60" xfId="11011"/>
    <cellStyle name="Normal 2 2 61" xfId="11012"/>
    <cellStyle name="Normal 2 2 62" xfId="11013"/>
    <cellStyle name="Normal 2 2 63" xfId="11014"/>
    <cellStyle name="Normal 2 2 64" xfId="11015"/>
    <cellStyle name="Normal 2 2 65" xfId="11016"/>
    <cellStyle name="Normal 2 2 66" xfId="11017"/>
    <cellStyle name="Normal 2 2 67" xfId="11018"/>
    <cellStyle name="Normal 2 2 68" xfId="11019"/>
    <cellStyle name="Normal 2 2 69" xfId="11020"/>
    <cellStyle name="Normal 2 2 7" xfId="11021"/>
    <cellStyle name="Normal 2 2 7 2" xfId="11022"/>
    <cellStyle name="Normal 2 2 7 3" xfId="11023"/>
    <cellStyle name="Normal 2 2 7 4" xfId="11024"/>
    <cellStyle name="Normal 2 2 7 5" xfId="11025"/>
    <cellStyle name="Normal 2 2 7 6" xfId="11026"/>
    <cellStyle name="Normal 2 2 7 7" xfId="11027"/>
    <cellStyle name="Normal 2 2 7 8" xfId="11028"/>
    <cellStyle name="Normal 2 2 70" xfId="11029"/>
    <cellStyle name="Normal 2 2 71" xfId="11030"/>
    <cellStyle name="Normal 2 2 72" xfId="11031"/>
    <cellStyle name="Normal 2 2 73" xfId="11032"/>
    <cellStyle name="Normal 2 2 74" xfId="11033"/>
    <cellStyle name="Normal 2 2 75" xfId="11034"/>
    <cellStyle name="Normal 2 2 76" xfId="11035"/>
    <cellStyle name="Normal 2 2 77" xfId="11036"/>
    <cellStyle name="Normal 2 2 78" xfId="11037"/>
    <cellStyle name="Normal 2 2 8" xfId="11038"/>
    <cellStyle name="Normal 2 2 8 2" xfId="11039"/>
    <cellStyle name="Normal 2 2 8 3" xfId="11040"/>
    <cellStyle name="Normal 2 2 8 4" xfId="11041"/>
    <cellStyle name="Normal 2 2 8 5" xfId="11042"/>
    <cellStyle name="Normal 2 2 8 6" xfId="11043"/>
    <cellStyle name="Normal 2 2 8 7" xfId="11044"/>
    <cellStyle name="Normal 2 2 8 8" xfId="11045"/>
    <cellStyle name="Normal 2 2 9" xfId="11046"/>
    <cellStyle name="Normal 2 2 9 2" xfId="11047"/>
    <cellStyle name="Normal 2 2 9 3" xfId="11048"/>
    <cellStyle name="Normal 2 2 9 4" xfId="11049"/>
    <cellStyle name="Normal 2 2 9 5" xfId="11050"/>
    <cellStyle name="Normal 2 2 9 6" xfId="11051"/>
    <cellStyle name="Normal 2 2 9 7" xfId="11052"/>
    <cellStyle name="Normal 2 2 9 8" xfId="11053"/>
    <cellStyle name="Normal 2 2_Directs" xfId="11054"/>
    <cellStyle name="Normal 2 20" xfId="11055"/>
    <cellStyle name="Normal 2 20 2" xfId="11056"/>
    <cellStyle name="Normal 2 20 3" xfId="11057"/>
    <cellStyle name="Normal 2 20 4" xfId="11058"/>
    <cellStyle name="Normal 2 20 5" xfId="11059"/>
    <cellStyle name="Normal 2 20 6" xfId="11060"/>
    <cellStyle name="Normal 2 20 7" xfId="11061"/>
    <cellStyle name="Normal 2 20 8" xfId="11062"/>
    <cellStyle name="Normal 2 21" xfId="11063"/>
    <cellStyle name="Normal 2 21 10" xfId="11064"/>
    <cellStyle name="Normal 2 21 2" xfId="11065"/>
    <cellStyle name="Normal 2 21 2 2" xfId="11066"/>
    <cellStyle name="Normal 2 21 3" xfId="11067"/>
    <cellStyle name="Normal 2 21 4" xfId="11068"/>
    <cellStyle name="Normal 2 21 5" xfId="11069"/>
    <cellStyle name="Normal 2 21 6" xfId="11070"/>
    <cellStyle name="Normal 2 21 7" xfId="11071"/>
    <cellStyle name="Normal 2 21 8" xfId="11072"/>
    <cellStyle name="Normal 2 21 9" xfId="11073"/>
    <cellStyle name="Normal 2 22" xfId="11074"/>
    <cellStyle name="Normal 2 23" xfId="11075"/>
    <cellStyle name="Normal 2 24" xfId="11076"/>
    <cellStyle name="Normal 2 25" xfId="11077"/>
    <cellStyle name="Normal 2 26" xfId="11078"/>
    <cellStyle name="Normal 2 27" xfId="11079"/>
    <cellStyle name="Normal 2 28" xfId="11080"/>
    <cellStyle name="Normal 2 29" xfId="11081"/>
    <cellStyle name="Normal 2 3" xfId="11082"/>
    <cellStyle name="Normal 2 3 10" xfId="11083"/>
    <cellStyle name="Normal 2 3 11" xfId="11084"/>
    <cellStyle name="Normal 2 3 12" xfId="11085"/>
    <cellStyle name="Normal 2 3 13" xfId="11086"/>
    <cellStyle name="Normal 2 3 14" xfId="11087"/>
    <cellStyle name="Normal 2 3 15" xfId="11088"/>
    <cellStyle name="Normal 2 3 16" xfId="11089"/>
    <cellStyle name="Normal 2 3 17" xfId="11090"/>
    <cellStyle name="Normal 2 3 2" xfId="11091"/>
    <cellStyle name="Normal 2 3 2 2" xfId="11092"/>
    <cellStyle name="Normal 2 3 3" xfId="11093"/>
    <cellStyle name="Normal 2 3 4" xfId="11094"/>
    <cellStyle name="Normal 2 3 4 2" xfId="11095"/>
    <cellStyle name="Normal 2 3 4 2 2" xfId="11096"/>
    <cellStyle name="Normal 2 3 4 3" xfId="11097"/>
    <cellStyle name="Normal 2 3 5" xfId="11098"/>
    <cellStyle name="Normal 2 3 6" xfId="11099"/>
    <cellStyle name="Normal 2 3 7" xfId="11100"/>
    <cellStyle name="Normal 2 3 8" xfId="11101"/>
    <cellStyle name="Normal 2 3 9" xfId="11102"/>
    <cellStyle name="Normal 2 30" xfId="11103"/>
    <cellStyle name="Normal 2 31" xfId="11104"/>
    <cellStyle name="Normal 2 32" xfId="11105"/>
    <cellStyle name="Normal 2 33" xfId="11106"/>
    <cellStyle name="Normal 2 34" xfId="11107"/>
    <cellStyle name="Normal 2 35" xfId="11108"/>
    <cellStyle name="Normal 2 36" xfId="11109"/>
    <cellStyle name="Normal 2 37" xfId="11110"/>
    <cellStyle name="Normal 2 38" xfId="11111"/>
    <cellStyle name="Normal 2 39" xfId="11112"/>
    <cellStyle name="Normal 2 4" xfId="11113"/>
    <cellStyle name="Normal 2 4 10" xfId="11114"/>
    <cellStyle name="Normal 2 4 10 2" xfId="11115"/>
    <cellStyle name="Normal 2 4 11" xfId="11116"/>
    <cellStyle name="Normal 2 4 11 2" xfId="11117"/>
    <cellStyle name="Normal 2 4 12" xfId="11118"/>
    <cellStyle name="Normal 2 4 12 2" xfId="11119"/>
    <cellStyle name="Normal 2 4 13" xfId="11120"/>
    <cellStyle name="Normal 2 4 13 2" xfId="11121"/>
    <cellStyle name="Normal 2 4 14" xfId="11122"/>
    <cellStyle name="Normal 2 4 14 2" xfId="11123"/>
    <cellStyle name="Normal 2 4 15" xfId="11124"/>
    <cellStyle name="Normal 2 4 15 2" xfId="11125"/>
    <cellStyle name="Normal 2 4 16" xfId="11126"/>
    <cellStyle name="Normal 2 4 16 2" xfId="11127"/>
    <cellStyle name="Normal 2 4 17" xfId="11128"/>
    <cellStyle name="Normal 2 4 17 2" xfId="11129"/>
    <cellStyle name="Normal 2 4 18" xfId="11130"/>
    <cellStyle name="Normal 2 4 18 2" xfId="11131"/>
    <cellStyle name="Normal 2 4 19" xfId="11132"/>
    <cellStyle name="Normal 2 4 19 2" xfId="11133"/>
    <cellStyle name="Normal 2 4 2" xfId="11134"/>
    <cellStyle name="Normal 2 4 20" xfId="11135"/>
    <cellStyle name="Normal 2 4 20 2" xfId="11136"/>
    <cellStyle name="Normal 2 4 21" xfId="11137"/>
    <cellStyle name="Normal 2 4 21 2" xfId="11138"/>
    <cellStyle name="Normal 2 4 22" xfId="11139"/>
    <cellStyle name="Normal 2 4 22 2" xfId="11140"/>
    <cellStyle name="Normal 2 4 23" xfId="11141"/>
    <cellStyle name="Normal 2 4 23 2" xfId="11142"/>
    <cellStyle name="Normal 2 4 24" xfId="11143"/>
    <cellStyle name="Normal 2 4 24 2" xfId="11144"/>
    <cellStyle name="Normal 2 4 25" xfId="11145"/>
    <cellStyle name="Normal 2 4 25 2" xfId="11146"/>
    <cellStyle name="Normal 2 4 26" xfId="11147"/>
    <cellStyle name="Normal 2 4 26 2" xfId="11148"/>
    <cellStyle name="Normal 2 4 27" xfId="11149"/>
    <cellStyle name="Normal 2 4 27 2" xfId="11150"/>
    <cellStyle name="Normal 2 4 28" xfId="11151"/>
    <cellStyle name="Normal 2 4 28 2" xfId="11152"/>
    <cellStyle name="Normal 2 4 29" xfId="11153"/>
    <cellStyle name="Normal 2 4 29 2" xfId="11154"/>
    <cellStyle name="Normal 2 4 3" xfId="11155"/>
    <cellStyle name="Normal 2 4 3 2" xfId="11156"/>
    <cellStyle name="Normal 2 4 30" xfId="11157"/>
    <cellStyle name="Normal 2 4 30 2" xfId="11158"/>
    <cellStyle name="Normal 2 4 31" xfId="11159"/>
    <cellStyle name="Normal 2 4 4" xfId="11160"/>
    <cellStyle name="Normal 2 4 4 2" xfId="11161"/>
    <cellStyle name="Normal 2 4 5" xfId="11162"/>
    <cellStyle name="Normal 2 4 5 2" xfId="11163"/>
    <cellStyle name="Normal 2 4 6" xfId="11164"/>
    <cellStyle name="Normal 2 4 6 2" xfId="11165"/>
    <cellStyle name="Normal 2 4 7" xfId="11166"/>
    <cellStyle name="Normal 2 4 7 2" xfId="11167"/>
    <cellStyle name="Normal 2 4 8" xfId="11168"/>
    <cellStyle name="Normal 2 4 8 2" xfId="11169"/>
    <cellStyle name="Normal 2 4 9" xfId="11170"/>
    <cellStyle name="Normal 2 4 9 2" xfId="11171"/>
    <cellStyle name="Normal 2 40" xfId="11172"/>
    <cellStyle name="Normal 2 41" xfId="11173"/>
    <cellStyle name="Normal 2 42" xfId="11174"/>
    <cellStyle name="Normal 2 43" xfId="11175"/>
    <cellStyle name="Normal 2 44" xfId="11176"/>
    <cellStyle name="Normal 2 45" xfId="11177"/>
    <cellStyle name="Normal 2 46" xfId="11178"/>
    <cellStyle name="Normal 2 47" xfId="11179"/>
    <cellStyle name="Normal 2 48" xfId="11180"/>
    <cellStyle name="Normal 2 49" xfId="11181"/>
    <cellStyle name="Normal 2 5" xfId="11182"/>
    <cellStyle name="Normal 2 5 10" xfId="11183"/>
    <cellStyle name="Normal 2 5 10 2" xfId="11184"/>
    <cellStyle name="Normal 2 5 10 2 2" xfId="11185"/>
    <cellStyle name="Normal 2 5 10 3" xfId="11186"/>
    <cellStyle name="Normal 2 5 11" xfId="11187"/>
    <cellStyle name="Normal 2 5 11 2" xfId="11188"/>
    <cellStyle name="Normal 2 5 11 2 2" xfId="11189"/>
    <cellStyle name="Normal 2 5 11 3" xfId="11190"/>
    <cellStyle name="Normal 2 5 12" xfId="11191"/>
    <cellStyle name="Normal 2 5 12 2" xfId="11192"/>
    <cellStyle name="Normal 2 5 12 2 2" xfId="11193"/>
    <cellStyle name="Normal 2 5 12 3" xfId="11194"/>
    <cellStyle name="Normal 2 5 13" xfId="11195"/>
    <cellStyle name="Normal 2 5 13 2" xfId="11196"/>
    <cellStyle name="Normal 2 5 13 2 2" xfId="11197"/>
    <cellStyle name="Normal 2 5 13 3" xfId="11198"/>
    <cellStyle name="Normal 2 5 14" xfId="11199"/>
    <cellStyle name="Normal 2 5 14 2" xfId="11200"/>
    <cellStyle name="Normal 2 5 14 2 2" xfId="11201"/>
    <cellStyle name="Normal 2 5 14 3" xfId="11202"/>
    <cellStyle name="Normal 2 5 15" xfId="11203"/>
    <cellStyle name="Normal 2 5 15 2" xfId="11204"/>
    <cellStyle name="Normal 2 5 15 2 2" xfId="11205"/>
    <cellStyle name="Normal 2 5 15 3" xfId="11206"/>
    <cellStyle name="Normal 2 5 16" xfId="11207"/>
    <cellStyle name="Normal 2 5 16 2" xfId="11208"/>
    <cellStyle name="Normal 2 5 16 2 2" xfId="11209"/>
    <cellStyle name="Normal 2 5 16 3" xfId="11210"/>
    <cellStyle name="Normal 2 5 17" xfId="11211"/>
    <cellStyle name="Normal 2 5 17 2" xfId="11212"/>
    <cellStyle name="Normal 2 5 17 2 2" xfId="11213"/>
    <cellStyle name="Normal 2 5 17 3" xfId="11214"/>
    <cellStyle name="Normal 2 5 18" xfId="11215"/>
    <cellStyle name="Normal 2 5 18 2" xfId="11216"/>
    <cellStyle name="Normal 2 5 18 2 2" xfId="11217"/>
    <cellStyle name="Normal 2 5 18 3" xfId="11218"/>
    <cellStyle name="Normal 2 5 19" xfId="11219"/>
    <cellStyle name="Normal 2 5 19 2" xfId="11220"/>
    <cellStyle name="Normal 2 5 19 2 2" xfId="11221"/>
    <cellStyle name="Normal 2 5 19 3" xfId="11222"/>
    <cellStyle name="Normal 2 5 2" xfId="11223"/>
    <cellStyle name="Normal 2 5 2 10" xfId="11224"/>
    <cellStyle name="Normal 2 5 2 10 2" xfId="11225"/>
    <cellStyle name="Normal 2 5 2 10 2 2" xfId="11226"/>
    <cellStyle name="Normal 2 5 2 10 3" xfId="11227"/>
    <cellStyle name="Normal 2 5 2 11" xfId="11228"/>
    <cellStyle name="Normal 2 5 2 11 2" xfId="11229"/>
    <cellStyle name="Normal 2 5 2 11 2 2" xfId="11230"/>
    <cellStyle name="Normal 2 5 2 11 3" xfId="11231"/>
    <cellStyle name="Normal 2 5 2 12" xfId="11232"/>
    <cellStyle name="Normal 2 5 2 12 2" xfId="11233"/>
    <cellStyle name="Normal 2 5 2 12 2 2" xfId="11234"/>
    <cellStyle name="Normal 2 5 2 12 3" xfId="11235"/>
    <cellStyle name="Normal 2 5 2 13" xfId="11236"/>
    <cellStyle name="Normal 2 5 2 13 2" xfId="11237"/>
    <cellStyle name="Normal 2 5 2 13 2 2" xfId="11238"/>
    <cellStyle name="Normal 2 5 2 13 3" xfId="11239"/>
    <cellStyle name="Normal 2 5 2 14" xfId="11240"/>
    <cellStyle name="Normal 2 5 2 14 2" xfId="11241"/>
    <cellStyle name="Normal 2 5 2 14 2 2" xfId="11242"/>
    <cellStyle name="Normal 2 5 2 14 3" xfId="11243"/>
    <cellStyle name="Normal 2 5 2 15" xfId="11244"/>
    <cellStyle name="Normal 2 5 2 15 2" xfId="11245"/>
    <cellStyle name="Normal 2 5 2 15 2 2" xfId="11246"/>
    <cellStyle name="Normal 2 5 2 15 3" xfId="11247"/>
    <cellStyle name="Normal 2 5 2 16" xfId="11248"/>
    <cellStyle name="Normal 2 5 2 16 2" xfId="11249"/>
    <cellStyle name="Normal 2 5 2 17" xfId="11250"/>
    <cellStyle name="Normal 2 5 2 18" xfId="11251"/>
    <cellStyle name="Normal 2 5 2 19" xfId="11252"/>
    <cellStyle name="Normal 2 5 2 2" xfId="11253"/>
    <cellStyle name="Normal 2 5 2 2 10" xfId="11254"/>
    <cellStyle name="Normal 2 5 2 2 2" xfId="11255"/>
    <cellStyle name="Normal 2 5 2 2 2 2" xfId="11256"/>
    <cellStyle name="Normal 2 5 2 2 3" xfId="11257"/>
    <cellStyle name="Normal 2 5 2 2 4" xfId="11258"/>
    <cellStyle name="Normal 2 5 2 2 5" xfId="11259"/>
    <cellStyle name="Normal 2 5 2 2 6" xfId="11260"/>
    <cellStyle name="Normal 2 5 2 2 7" xfId="11261"/>
    <cellStyle name="Normal 2 5 2 2 8" xfId="11262"/>
    <cellStyle name="Normal 2 5 2 2 9" xfId="11263"/>
    <cellStyle name="Normal 2 5 2 20" xfId="11264"/>
    <cellStyle name="Normal 2 5 2 21" xfId="11265"/>
    <cellStyle name="Normal 2 5 2 22" xfId="11266"/>
    <cellStyle name="Normal 2 5 2 23" xfId="11267"/>
    <cellStyle name="Normal 2 5 2 24" xfId="11268"/>
    <cellStyle name="Normal 2 5 2 3" xfId="11269"/>
    <cellStyle name="Normal 2 5 2 3 10" xfId="11270"/>
    <cellStyle name="Normal 2 5 2 3 2" xfId="11271"/>
    <cellStyle name="Normal 2 5 2 3 2 2" xfId="11272"/>
    <cellStyle name="Normal 2 5 2 3 3" xfId="11273"/>
    <cellStyle name="Normal 2 5 2 3 4" xfId="11274"/>
    <cellStyle name="Normal 2 5 2 3 5" xfId="11275"/>
    <cellStyle name="Normal 2 5 2 3 6" xfId="11276"/>
    <cellStyle name="Normal 2 5 2 3 7" xfId="11277"/>
    <cellStyle name="Normal 2 5 2 3 8" xfId="11278"/>
    <cellStyle name="Normal 2 5 2 3 9" xfId="11279"/>
    <cellStyle name="Normal 2 5 2 4" xfId="11280"/>
    <cellStyle name="Normal 2 5 2 4 2" xfId="11281"/>
    <cellStyle name="Normal 2 5 2 4 2 2" xfId="11282"/>
    <cellStyle name="Normal 2 5 2 4 3" xfId="11283"/>
    <cellStyle name="Normal 2 5 2 5" xfId="11284"/>
    <cellStyle name="Normal 2 5 2 5 2" xfId="11285"/>
    <cellStyle name="Normal 2 5 2 5 2 2" xfId="11286"/>
    <cellStyle name="Normal 2 5 2 5 3" xfId="11287"/>
    <cellStyle name="Normal 2 5 2 6" xfId="11288"/>
    <cellStyle name="Normal 2 5 2 6 2" xfId="11289"/>
    <cellStyle name="Normal 2 5 2 6 2 2" xfId="11290"/>
    <cellStyle name="Normal 2 5 2 6 3" xfId="11291"/>
    <cellStyle name="Normal 2 5 2 7" xfId="11292"/>
    <cellStyle name="Normal 2 5 2 7 2" xfId="11293"/>
    <cellStyle name="Normal 2 5 2 7 2 2" xfId="11294"/>
    <cellStyle name="Normal 2 5 2 7 3" xfId="11295"/>
    <cellStyle name="Normal 2 5 2 8" xfId="11296"/>
    <cellStyle name="Normal 2 5 2 8 2" xfId="11297"/>
    <cellStyle name="Normal 2 5 2 8 2 2" xfId="11298"/>
    <cellStyle name="Normal 2 5 2 8 3" xfId="11299"/>
    <cellStyle name="Normal 2 5 2 9" xfId="11300"/>
    <cellStyle name="Normal 2 5 2 9 2" xfId="11301"/>
    <cellStyle name="Normal 2 5 2 9 2 2" xfId="11302"/>
    <cellStyle name="Normal 2 5 2 9 3" xfId="11303"/>
    <cellStyle name="Normal 2 5 20" xfId="11304"/>
    <cellStyle name="Normal 2 5 20 2" xfId="11305"/>
    <cellStyle name="Normal 2 5 21" xfId="11306"/>
    <cellStyle name="Normal 2 5 22" xfId="11307"/>
    <cellStyle name="Normal 2 5 23" xfId="11308"/>
    <cellStyle name="Normal 2 5 24" xfId="11309"/>
    <cellStyle name="Normal 2 5 25" xfId="11310"/>
    <cellStyle name="Normal 2 5 26" xfId="11311"/>
    <cellStyle name="Normal 2 5 27" xfId="11312"/>
    <cellStyle name="Normal 2 5 28" xfId="11313"/>
    <cellStyle name="Normal 2 5 3" xfId="11314"/>
    <cellStyle name="Normal 2 5 3 10" xfId="11315"/>
    <cellStyle name="Normal 2 5 3 10 2" xfId="11316"/>
    <cellStyle name="Normal 2 5 3 10 2 2" xfId="11317"/>
    <cellStyle name="Normal 2 5 3 10 3" xfId="11318"/>
    <cellStyle name="Normal 2 5 3 11" xfId="11319"/>
    <cellStyle name="Normal 2 5 3 11 2" xfId="11320"/>
    <cellStyle name="Normal 2 5 3 11 2 2" xfId="11321"/>
    <cellStyle name="Normal 2 5 3 11 3" xfId="11322"/>
    <cellStyle name="Normal 2 5 3 12" xfId="11323"/>
    <cellStyle name="Normal 2 5 3 12 2" xfId="11324"/>
    <cellStyle name="Normal 2 5 3 12 2 2" xfId="11325"/>
    <cellStyle name="Normal 2 5 3 12 3" xfId="11326"/>
    <cellStyle name="Normal 2 5 3 13" xfId="11327"/>
    <cellStyle name="Normal 2 5 3 13 2" xfId="11328"/>
    <cellStyle name="Normal 2 5 3 13 2 2" xfId="11329"/>
    <cellStyle name="Normal 2 5 3 13 3" xfId="11330"/>
    <cellStyle name="Normal 2 5 3 14" xfId="11331"/>
    <cellStyle name="Normal 2 5 3 14 2" xfId="11332"/>
    <cellStyle name="Normal 2 5 3 14 2 2" xfId="11333"/>
    <cellStyle name="Normal 2 5 3 14 3" xfId="11334"/>
    <cellStyle name="Normal 2 5 3 15" xfId="11335"/>
    <cellStyle name="Normal 2 5 3 15 2" xfId="11336"/>
    <cellStyle name="Normal 2 5 3 15 2 2" xfId="11337"/>
    <cellStyle name="Normal 2 5 3 15 3" xfId="11338"/>
    <cellStyle name="Normal 2 5 3 16" xfId="11339"/>
    <cellStyle name="Normal 2 5 3 16 2" xfId="11340"/>
    <cellStyle name="Normal 2 5 3 17" xfId="11341"/>
    <cellStyle name="Normal 2 5 3 18" xfId="11342"/>
    <cellStyle name="Normal 2 5 3 19" xfId="11343"/>
    <cellStyle name="Normal 2 5 3 2" xfId="11344"/>
    <cellStyle name="Normal 2 5 3 2 10" xfId="11345"/>
    <cellStyle name="Normal 2 5 3 2 2" xfId="11346"/>
    <cellStyle name="Normal 2 5 3 2 2 2" xfId="11347"/>
    <cellStyle name="Normal 2 5 3 2 3" xfId="11348"/>
    <cellStyle name="Normal 2 5 3 2 4" xfId="11349"/>
    <cellStyle name="Normal 2 5 3 2 5" xfId="11350"/>
    <cellStyle name="Normal 2 5 3 2 6" xfId="11351"/>
    <cellStyle name="Normal 2 5 3 2 7" xfId="11352"/>
    <cellStyle name="Normal 2 5 3 2 8" xfId="11353"/>
    <cellStyle name="Normal 2 5 3 2 9" xfId="11354"/>
    <cellStyle name="Normal 2 5 3 20" xfId="11355"/>
    <cellStyle name="Normal 2 5 3 21" xfId="11356"/>
    <cellStyle name="Normal 2 5 3 22" xfId="11357"/>
    <cellStyle name="Normal 2 5 3 23" xfId="11358"/>
    <cellStyle name="Normal 2 5 3 24" xfId="11359"/>
    <cellStyle name="Normal 2 5 3 3" xfId="11360"/>
    <cellStyle name="Normal 2 5 3 3 10" xfId="11361"/>
    <cellStyle name="Normal 2 5 3 3 2" xfId="11362"/>
    <cellStyle name="Normal 2 5 3 3 2 2" xfId="11363"/>
    <cellStyle name="Normal 2 5 3 3 3" xfId="11364"/>
    <cellStyle name="Normal 2 5 3 3 4" xfId="11365"/>
    <cellStyle name="Normal 2 5 3 3 5" xfId="11366"/>
    <cellStyle name="Normal 2 5 3 3 6" xfId="11367"/>
    <cellStyle name="Normal 2 5 3 3 7" xfId="11368"/>
    <cellStyle name="Normal 2 5 3 3 8" xfId="11369"/>
    <cellStyle name="Normal 2 5 3 3 9" xfId="11370"/>
    <cellStyle name="Normal 2 5 3 4" xfId="11371"/>
    <cellStyle name="Normal 2 5 3 4 2" xfId="11372"/>
    <cellStyle name="Normal 2 5 3 4 2 2" xfId="11373"/>
    <cellStyle name="Normal 2 5 3 4 3" xfId="11374"/>
    <cellStyle name="Normal 2 5 3 5" xfId="11375"/>
    <cellStyle name="Normal 2 5 3 5 2" xfId="11376"/>
    <cellStyle name="Normal 2 5 3 5 2 2" xfId="11377"/>
    <cellStyle name="Normal 2 5 3 5 3" xfId="11378"/>
    <cellStyle name="Normal 2 5 3 6" xfId="11379"/>
    <cellStyle name="Normal 2 5 3 6 2" xfId="11380"/>
    <cellStyle name="Normal 2 5 3 6 2 2" xfId="11381"/>
    <cellStyle name="Normal 2 5 3 6 3" xfId="11382"/>
    <cellStyle name="Normal 2 5 3 7" xfId="11383"/>
    <cellStyle name="Normal 2 5 3 7 2" xfId="11384"/>
    <cellStyle name="Normal 2 5 3 7 2 2" xfId="11385"/>
    <cellStyle name="Normal 2 5 3 7 3" xfId="11386"/>
    <cellStyle name="Normal 2 5 3 8" xfId="11387"/>
    <cellStyle name="Normal 2 5 3 8 2" xfId="11388"/>
    <cellStyle name="Normal 2 5 3 8 2 2" xfId="11389"/>
    <cellStyle name="Normal 2 5 3 8 3" xfId="11390"/>
    <cellStyle name="Normal 2 5 3 9" xfId="11391"/>
    <cellStyle name="Normal 2 5 3 9 2" xfId="11392"/>
    <cellStyle name="Normal 2 5 3 9 2 2" xfId="11393"/>
    <cellStyle name="Normal 2 5 3 9 3" xfId="11394"/>
    <cellStyle name="Normal 2 5 4" xfId="11395"/>
    <cellStyle name="Normal 2 5 4 10" xfId="11396"/>
    <cellStyle name="Normal 2 5 4 10 2" xfId="11397"/>
    <cellStyle name="Normal 2 5 4 10 2 2" xfId="11398"/>
    <cellStyle name="Normal 2 5 4 10 3" xfId="11399"/>
    <cellStyle name="Normal 2 5 4 11" xfId="11400"/>
    <cellStyle name="Normal 2 5 4 11 2" xfId="11401"/>
    <cellStyle name="Normal 2 5 4 11 2 2" xfId="11402"/>
    <cellStyle name="Normal 2 5 4 11 3" xfId="11403"/>
    <cellStyle name="Normal 2 5 4 12" xfId="11404"/>
    <cellStyle name="Normal 2 5 4 12 2" xfId="11405"/>
    <cellStyle name="Normal 2 5 4 12 2 2" xfId="11406"/>
    <cellStyle name="Normal 2 5 4 12 3" xfId="11407"/>
    <cellStyle name="Normal 2 5 4 13" xfId="11408"/>
    <cellStyle name="Normal 2 5 4 13 2" xfId="11409"/>
    <cellStyle name="Normal 2 5 4 13 2 2" xfId="11410"/>
    <cellStyle name="Normal 2 5 4 13 3" xfId="11411"/>
    <cellStyle name="Normal 2 5 4 14" xfId="11412"/>
    <cellStyle name="Normal 2 5 4 14 2" xfId="11413"/>
    <cellStyle name="Normal 2 5 4 14 2 2" xfId="11414"/>
    <cellStyle name="Normal 2 5 4 14 3" xfId="11415"/>
    <cellStyle name="Normal 2 5 4 15" xfId="11416"/>
    <cellStyle name="Normal 2 5 4 15 2" xfId="11417"/>
    <cellStyle name="Normal 2 5 4 15 2 2" xfId="11418"/>
    <cellStyle name="Normal 2 5 4 15 3" xfId="11419"/>
    <cellStyle name="Normal 2 5 4 16" xfId="11420"/>
    <cellStyle name="Normal 2 5 4 16 2" xfId="11421"/>
    <cellStyle name="Normal 2 5 4 17" xfId="11422"/>
    <cellStyle name="Normal 2 5 4 18" xfId="11423"/>
    <cellStyle name="Normal 2 5 4 19" xfId="11424"/>
    <cellStyle name="Normal 2 5 4 2" xfId="11425"/>
    <cellStyle name="Normal 2 5 4 2 10" xfId="11426"/>
    <cellStyle name="Normal 2 5 4 2 2" xfId="11427"/>
    <cellStyle name="Normal 2 5 4 2 2 2" xfId="11428"/>
    <cellStyle name="Normal 2 5 4 2 3" xfId="11429"/>
    <cellStyle name="Normal 2 5 4 2 4" xfId="11430"/>
    <cellStyle name="Normal 2 5 4 2 5" xfId="11431"/>
    <cellStyle name="Normal 2 5 4 2 6" xfId="11432"/>
    <cellStyle name="Normal 2 5 4 2 7" xfId="11433"/>
    <cellStyle name="Normal 2 5 4 2 8" xfId="11434"/>
    <cellStyle name="Normal 2 5 4 2 9" xfId="11435"/>
    <cellStyle name="Normal 2 5 4 20" xfId="11436"/>
    <cellStyle name="Normal 2 5 4 21" xfId="11437"/>
    <cellStyle name="Normal 2 5 4 22" xfId="11438"/>
    <cellStyle name="Normal 2 5 4 23" xfId="11439"/>
    <cellStyle name="Normal 2 5 4 24" xfId="11440"/>
    <cellStyle name="Normal 2 5 4 3" xfId="11441"/>
    <cellStyle name="Normal 2 5 4 3 10" xfId="11442"/>
    <cellStyle name="Normal 2 5 4 3 2" xfId="11443"/>
    <cellStyle name="Normal 2 5 4 3 2 2" xfId="11444"/>
    <cellStyle name="Normal 2 5 4 3 3" xfId="11445"/>
    <cellStyle name="Normal 2 5 4 3 4" xfId="11446"/>
    <cellStyle name="Normal 2 5 4 3 5" xfId="11447"/>
    <cellStyle name="Normal 2 5 4 3 6" xfId="11448"/>
    <cellStyle name="Normal 2 5 4 3 7" xfId="11449"/>
    <cellStyle name="Normal 2 5 4 3 8" xfId="11450"/>
    <cellStyle name="Normal 2 5 4 3 9" xfId="11451"/>
    <cellStyle name="Normal 2 5 4 4" xfId="11452"/>
    <cellStyle name="Normal 2 5 4 4 2" xfId="11453"/>
    <cellStyle name="Normal 2 5 4 4 2 2" xfId="11454"/>
    <cellStyle name="Normal 2 5 4 4 3" xfId="11455"/>
    <cellStyle name="Normal 2 5 4 5" xfId="11456"/>
    <cellStyle name="Normal 2 5 4 5 2" xfId="11457"/>
    <cellStyle name="Normal 2 5 4 5 2 2" xfId="11458"/>
    <cellStyle name="Normal 2 5 4 5 3" xfId="11459"/>
    <cellStyle name="Normal 2 5 4 6" xfId="11460"/>
    <cellStyle name="Normal 2 5 4 6 2" xfId="11461"/>
    <cellStyle name="Normal 2 5 4 6 2 2" xfId="11462"/>
    <cellStyle name="Normal 2 5 4 6 3" xfId="11463"/>
    <cellStyle name="Normal 2 5 4 7" xfId="11464"/>
    <cellStyle name="Normal 2 5 4 7 2" xfId="11465"/>
    <cellStyle name="Normal 2 5 4 7 2 2" xfId="11466"/>
    <cellStyle name="Normal 2 5 4 7 3" xfId="11467"/>
    <cellStyle name="Normal 2 5 4 8" xfId="11468"/>
    <cellStyle name="Normal 2 5 4 8 2" xfId="11469"/>
    <cellStyle name="Normal 2 5 4 8 2 2" xfId="11470"/>
    <cellStyle name="Normal 2 5 4 8 3" xfId="11471"/>
    <cellStyle name="Normal 2 5 4 9" xfId="11472"/>
    <cellStyle name="Normal 2 5 4 9 2" xfId="11473"/>
    <cellStyle name="Normal 2 5 4 9 2 2" xfId="11474"/>
    <cellStyle name="Normal 2 5 4 9 3" xfId="11475"/>
    <cellStyle name="Normal 2 5 5" xfId="11476"/>
    <cellStyle name="Normal 2 5 5 10" xfId="11477"/>
    <cellStyle name="Normal 2 5 5 10 2" xfId="11478"/>
    <cellStyle name="Normal 2 5 5 10 2 2" xfId="11479"/>
    <cellStyle name="Normal 2 5 5 10 3" xfId="11480"/>
    <cellStyle name="Normal 2 5 5 11" xfId="11481"/>
    <cellStyle name="Normal 2 5 5 11 2" xfId="11482"/>
    <cellStyle name="Normal 2 5 5 11 2 2" xfId="11483"/>
    <cellStyle name="Normal 2 5 5 11 3" xfId="11484"/>
    <cellStyle name="Normal 2 5 5 12" xfId="11485"/>
    <cellStyle name="Normal 2 5 5 12 2" xfId="11486"/>
    <cellStyle name="Normal 2 5 5 12 2 2" xfId="11487"/>
    <cellStyle name="Normal 2 5 5 12 3" xfId="11488"/>
    <cellStyle name="Normal 2 5 5 13" xfId="11489"/>
    <cellStyle name="Normal 2 5 5 13 2" xfId="11490"/>
    <cellStyle name="Normal 2 5 5 13 2 2" xfId="11491"/>
    <cellStyle name="Normal 2 5 5 13 3" xfId="11492"/>
    <cellStyle name="Normal 2 5 5 14" xfId="11493"/>
    <cellStyle name="Normal 2 5 5 14 2" xfId="11494"/>
    <cellStyle name="Normal 2 5 5 14 2 2" xfId="11495"/>
    <cellStyle name="Normal 2 5 5 14 3" xfId="11496"/>
    <cellStyle name="Normal 2 5 5 15" xfId="11497"/>
    <cellStyle name="Normal 2 5 5 15 2" xfId="11498"/>
    <cellStyle name="Normal 2 5 5 15 2 2" xfId="11499"/>
    <cellStyle name="Normal 2 5 5 15 3" xfId="11500"/>
    <cellStyle name="Normal 2 5 5 16" xfId="11501"/>
    <cellStyle name="Normal 2 5 5 16 2" xfId="11502"/>
    <cellStyle name="Normal 2 5 5 17" xfId="11503"/>
    <cellStyle name="Normal 2 5 5 18" xfId="11504"/>
    <cellStyle name="Normal 2 5 5 19" xfId="11505"/>
    <cellStyle name="Normal 2 5 5 2" xfId="11506"/>
    <cellStyle name="Normal 2 5 5 2 10" xfId="11507"/>
    <cellStyle name="Normal 2 5 5 2 2" xfId="11508"/>
    <cellStyle name="Normal 2 5 5 2 2 2" xfId="11509"/>
    <cellStyle name="Normal 2 5 5 2 3" xfId="11510"/>
    <cellStyle name="Normal 2 5 5 2 4" xfId="11511"/>
    <cellStyle name="Normal 2 5 5 2 5" xfId="11512"/>
    <cellStyle name="Normal 2 5 5 2 6" xfId="11513"/>
    <cellStyle name="Normal 2 5 5 2 7" xfId="11514"/>
    <cellStyle name="Normal 2 5 5 2 8" xfId="11515"/>
    <cellStyle name="Normal 2 5 5 2 9" xfId="11516"/>
    <cellStyle name="Normal 2 5 5 20" xfId="11517"/>
    <cellStyle name="Normal 2 5 5 21" xfId="11518"/>
    <cellStyle name="Normal 2 5 5 22" xfId="11519"/>
    <cellStyle name="Normal 2 5 5 23" xfId="11520"/>
    <cellStyle name="Normal 2 5 5 24" xfId="11521"/>
    <cellStyle name="Normal 2 5 5 3" xfId="11522"/>
    <cellStyle name="Normal 2 5 5 3 10" xfId="11523"/>
    <cellStyle name="Normal 2 5 5 3 2" xfId="11524"/>
    <cellStyle name="Normal 2 5 5 3 2 2" xfId="11525"/>
    <cellStyle name="Normal 2 5 5 3 3" xfId="11526"/>
    <cellStyle name="Normal 2 5 5 3 4" xfId="11527"/>
    <cellStyle name="Normal 2 5 5 3 5" xfId="11528"/>
    <cellStyle name="Normal 2 5 5 3 6" xfId="11529"/>
    <cellStyle name="Normal 2 5 5 3 7" xfId="11530"/>
    <cellStyle name="Normal 2 5 5 3 8" xfId="11531"/>
    <cellStyle name="Normal 2 5 5 3 9" xfId="11532"/>
    <cellStyle name="Normal 2 5 5 4" xfId="11533"/>
    <cellStyle name="Normal 2 5 5 4 2" xfId="11534"/>
    <cellStyle name="Normal 2 5 5 4 2 2" xfId="11535"/>
    <cellStyle name="Normal 2 5 5 4 3" xfId="11536"/>
    <cellStyle name="Normal 2 5 5 5" xfId="11537"/>
    <cellStyle name="Normal 2 5 5 5 2" xfId="11538"/>
    <cellStyle name="Normal 2 5 5 5 2 2" xfId="11539"/>
    <cellStyle name="Normal 2 5 5 5 3" xfId="11540"/>
    <cellStyle name="Normal 2 5 5 6" xfId="11541"/>
    <cellStyle name="Normal 2 5 5 6 2" xfId="11542"/>
    <cellStyle name="Normal 2 5 5 6 2 2" xfId="11543"/>
    <cellStyle name="Normal 2 5 5 6 3" xfId="11544"/>
    <cellStyle name="Normal 2 5 5 7" xfId="11545"/>
    <cellStyle name="Normal 2 5 5 7 2" xfId="11546"/>
    <cellStyle name="Normal 2 5 5 7 2 2" xfId="11547"/>
    <cellStyle name="Normal 2 5 5 7 3" xfId="11548"/>
    <cellStyle name="Normal 2 5 5 8" xfId="11549"/>
    <cellStyle name="Normal 2 5 5 8 2" xfId="11550"/>
    <cellStyle name="Normal 2 5 5 8 2 2" xfId="11551"/>
    <cellStyle name="Normal 2 5 5 8 3" xfId="11552"/>
    <cellStyle name="Normal 2 5 5 9" xfId="11553"/>
    <cellStyle name="Normal 2 5 5 9 2" xfId="11554"/>
    <cellStyle name="Normal 2 5 5 9 2 2" xfId="11555"/>
    <cellStyle name="Normal 2 5 5 9 3" xfId="11556"/>
    <cellStyle name="Normal 2 5 6" xfId="11557"/>
    <cellStyle name="Normal 2 5 6 10" xfId="11558"/>
    <cellStyle name="Normal 2 5 6 2" xfId="11559"/>
    <cellStyle name="Normal 2 5 6 2 2" xfId="11560"/>
    <cellStyle name="Normal 2 5 6 3" xfId="11561"/>
    <cellStyle name="Normal 2 5 6 4" xfId="11562"/>
    <cellStyle name="Normal 2 5 6 5" xfId="11563"/>
    <cellStyle name="Normal 2 5 6 6" xfId="11564"/>
    <cellStyle name="Normal 2 5 6 7" xfId="11565"/>
    <cellStyle name="Normal 2 5 6 8" xfId="11566"/>
    <cellStyle name="Normal 2 5 6 9" xfId="11567"/>
    <cellStyle name="Normal 2 5 7" xfId="11568"/>
    <cellStyle name="Normal 2 5 7 10" xfId="11569"/>
    <cellStyle name="Normal 2 5 7 2" xfId="11570"/>
    <cellStyle name="Normal 2 5 7 2 2" xfId="11571"/>
    <cellStyle name="Normal 2 5 7 3" xfId="11572"/>
    <cellStyle name="Normal 2 5 7 4" xfId="11573"/>
    <cellStyle name="Normal 2 5 7 5" xfId="11574"/>
    <cellStyle name="Normal 2 5 7 6" xfId="11575"/>
    <cellStyle name="Normal 2 5 7 7" xfId="11576"/>
    <cellStyle name="Normal 2 5 7 8" xfId="11577"/>
    <cellStyle name="Normal 2 5 7 9" xfId="11578"/>
    <cellStyle name="Normal 2 5 8" xfId="11579"/>
    <cellStyle name="Normal 2 5 8 2" xfId="11580"/>
    <cellStyle name="Normal 2 5 8 2 2" xfId="11581"/>
    <cellStyle name="Normal 2 5 8 3" xfId="11582"/>
    <cellStyle name="Normal 2 5 9" xfId="11583"/>
    <cellStyle name="Normal 2 5 9 2" xfId="11584"/>
    <cellStyle name="Normal 2 5 9 2 2" xfId="11585"/>
    <cellStyle name="Normal 2 5 9 3" xfId="11586"/>
    <cellStyle name="Normal 2 6" xfId="11587"/>
    <cellStyle name="Normal 2 6 10" xfId="11588"/>
    <cellStyle name="Normal 2 6 10 2" xfId="11589"/>
    <cellStyle name="Normal 2 6 10 2 2" xfId="11590"/>
    <cellStyle name="Normal 2 6 10 3" xfId="11591"/>
    <cellStyle name="Normal 2 6 11" xfId="11592"/>
    <cellStyle name="Normal 2 6 11 2" xfId="11593"/>
    <cellStyle name="Normal 2 6 11 2 2" xfId="11594"/>
    <cellStyle name="Normal 2 6 11 3" xfId="11595"/>
    <cellStyle name="Normal 2 6 12" xfId="11596"/>
    <cellStyle name="Normal 2 6 12 2" xfId="11597"/>
    <cellStyle name="Normal 2 6 12 2 2" xfId="11598"/>
    <cellStyle name="Normal 2 6 12 3" xfId="11599"/>
    <cellStyle name="Normal 2 6 13" xfId="11600"/>
    <cellStyle name="Normal 2 6 13 2" xfId="11601"/>
    <cellStyle name="Normal 2 6 13 2 2" xfId="11602"/>
    <cellStyle name="Normal 2 6 13 3" xfId="11603"/>
    <cellStyle name="Normal 2 6 14" xfId="11604"/>
    <cellStyle name="Normal 2 6 14 2" xfId="11605"/>
    <cellStyle name="Normal 2 6 14 2 2" xfId="11606"/>
    <cellStyle name="Normal 2 6 14 3" xfId="11607"/>
    <cellStyle name="Normal 2 6 15" xfId="11608"/>
    <cellStyle name="Normal 2 6 15 2" xfId="11609"/>
    <cellStyle name="Normal 2 6 15 2 2" xfId="11610"/>
    <cellStyle name="Normal 2 6 15 3" xfId="11611"/>
    <cellStyle name="Normal 2 6 16" xfId="11612"/>
    <cellStyle name="Normal 2 6 16 2" xfId="11613"/>
    <cellStyle name="Normal 2 6 16 2 2" xfId="11614"/>
    <cellStyle name="Normal 2 6 16 3" xfId="11615"/>
    <cellStyle name="Normal 2 6 17" xfId="11616"/>
    <cellStyle name="Normal 2 6 17 2" xfId="11617"/>
    <cellStyle name="Normal 2 6 17 2 2" xfId="11618"/>
    <cellStyle name="Normal 2 6 17 3" xfId="11619"/>
    <cellStyle name="Normal 2 6 18" xfId="11620"/>
    <cellStyle name="Normal 2 6 18 2" xfId="11621"/>
    <cellStyle name="Normal 2 6 18 2 2" xfId="11622"/>
    <cellStyle name="Normal 2 6 18 3" xfId="11623"/>
    <cellStyle name="Normal 2 6 19" xfId="11624"/>
    <cellStyle name="Normal 2 6 19 2" xfId="11625"/>
    <cellStyle name="Normal 2 6 19 2 2" xfId="11626"/>
    <cellStyle name="Normal 2 6 19 3" xfId="11627"/>
    <cellStyle name="Normal 2 6 2" xfId="11628"/>
    <cellStyle name="Normal 2 6 2 10" xfId="11629"/>
    <cellStyle name="Normal 2 6 2 10 2" xfId="11630"/>
    <cellStyle name="Normal 2 6 2 10 2 2" xfId="11631"/>
    <cellStyle name="Normal 2 6 2 10 3" xfId="11632"/>
    <cellStyle name="Normal 2 6 2 11" xfId="11633"/>
    <cellStyle name="Normal 2 6 2 11 2" xfId="11634"/>
    <cellStyle name="Normal 2 6 2 11 2 2" xfId="11635"/>
    <cellStyle name="Normal 2 6 2 11 3" xfId="11636"/>
    <cellStyle name="Normal 2 6 2 12" xfId="11637"/>
    <cellStyle name="Normal 2 6 2 12 2" xfId="11638"/>
    <cellStyle name="Normal 2 6 2 12 2 2" xfId="11639"/>
    <cellStyle name="Normal 2 6 2 12 3" xfId="11640"/>
    <cellStyle name="Normal 2 6 2 13" xfId="11641"/>
    <cellStyle name="Normal 2 6 2 13 2" xfId="11642"/>
    <cellStyle name="Normal 2 6 2 13 2 2" xfId="11643"/>
    <cellStyle name="Normal 2 6 2 13 3" xfId="11644"/>
    <cellStyle name="Normal 2 6 2 14" xfId="11645"/>
    <cellStyle name="Normal 2 6 2 14 2" xfId="11646"/>
    <cellStyle name="Normal 2 6 2 14 2 2" xfId="11647"/>
    <cellStyle name="Normal 2 6 2 14 3" xfId="11648"/>
    <cellStyle name="Normal 2 6 2 15" xfId="11649"/>
    <cellStyle name="Normal 2 6 2 15 2" xfId="11650"/>
    <cellStyle name="Normal 2 6 2 15 2 2" xfId="11651"/>
    <cellStyle name="Normal 2 6 2 15 3" xfId="11652"/>
    <cellStyle name="Normal 2 6 2 16" xfId="11653"/>
    <cellStyle name="Normal 2 6 2 16 2" xfId="11654"/>
    <cellStyle name="Normal 2 6 2 17" xfId="11655"/>
    <cellStyle name="Normal 2 6 2 18" xfId="11656"/>
    <cellStyle name="Normal 2 6 2 19" xfId="11657"/>
    <cellStyle name="Normal 2 6 2 2" xfId="11658"/>
    <cellStyle name="Normal 2 6 2 2 10" xfId="11659"/>
    <cellStyle name="Normal 2 6 2 2 2" xfId="11660"/>
    <cellStyle name="Normal 2 6 2 2 2 2" xfId="11661"/>
    <cellStyle name="Normal 2 6 2 2 3" xfId="11662"/>
    <cellStyle name="Normal 2 6 2 2 4" xfId="11663"/>
    <cellStyle name="Normal 2 6 2 2 5" xfId="11664"/>
    <cellStyle name="Normal 2 6 2 2 6" xfId="11665"/>
    <cellStyle name="Normal 2 6 2 2 7" xfId="11666"/>
    <cellStyle name="Normal 2 6 2 2 8" xfId="11667"/>
    <cellStyle name="Normal 2 6 2 2 9" xfId="11668"/>
    <cellStyle name="Normal 2 6 2 20" xfId="11669"/>
    <cellStyle name="Normal 2 6 2 21" xfId="11670"/>
    <cellStyle name="Normal 2 6 2 22" xfId="11671"/>
    <cellStyle name="Normal 2 6 2 23" xfId="11672"/>
    <cellStyle name="Normal 2 6 2 24" xfId="11673"/>
    <cellStyle name="Normal 2 6 2 3" xfId="11674"/>
    <cellStyle name="Normal 2 6 2 3 10" xfId="11675"/>
    <cellStyle name="Normal 2 6 2 3 2" xfId="11676"/>
    <cellStyle name="Normal 2 6 2 3 2 2" xfId="11677"/>
    <cellStyle name="Normal 2 6 2 3 3" xfId="11678"/>
    <cellStyle name="Normal 2 6 2 3 4" xfId="11679"/>
    <cellStyle name="Normal 2 6 2 3 5" xfId="11680"/>
    <cellStyle name="Normal 2 6 2 3 6" xfId="11681"/>
    <cellStyle name="Normal 2 6 2 3 7" xfId="11682"/>
    <cellStyle name="Normal 2 6 2 3 8" xfId="11683"/>
    <cellStyle name="Normal 2 6 2 3 9" xfId="11684"/>
    <cellStyle name="Normal 2 6 2 4" xfId="11685"/>
    <cellStyle name="Normal 2 6 2 4 2" xfId="11686"/>
    <cellStyle name="Normal 2 6 2 4 2 2" xfId="11687"/>
    <cellStyle name="Normal 2 6 2 4 3" xfId="11688"/>
    <cellStyle name="Normal 2 6 2 5" xfId="11689"/>
    <cellStyle name="Normal 2 6 2 5 2" xfId="11690"/>
    <cellStyle name="Normal 2 6 2 5 2 2" xfId="11691"/>
    <cellStyle name="Normal 2 6 2 5 3" xfId="11692"/>
    <cellStyle name="Normal 2 6 2 6" xfId="11693"/>
    <cellStyle name="Normal 2 6 2 6 2" xfId="11694"/>
    <cellStyle name="Normal 2 6 2 6 2 2" xfId="11695"/>
    <cellStyle name="Normal 2 6 2 6 3" xfId="11696"/>
    <cellStyle name="Normal 2 6 2 7" xfId="11697"/>
    <cellStyle name="Normal 2 6 2 7 2" xfId="11698"/>
    <cellStyle name="Normal 2 6 2 7 2 2" xfId="11699"/>
    <cellStyle name="Normal 2 6 2 7 3" xfId="11700"/>
    <cellStyle name="Normal 2 6 2 8" xfId="11701"/>
    <cellStyle name="Normal 2 6 2 8 2" xfId="11702"/>
    <cellStyle name="Normal 2 6 2 8 2 2" xfId="11703"/>
    <cellStyle name="Normal 2 6 2 8 3" xfId="11704"/>
    <cellStyle name="Normal 2 6 2 9" xfId="11705"/>
    <cellStyle name="Normal 2 6 2 9 2" xfId="11706"/>
    <cellStyle name="Normal 2 6 2 9 2 2" xfId="11707"/>
    <cellStyle name="Normal 2 6 2 9 3" xfId="11708"/>
    <cellStyle name="Normal 2 6 20" xfId="11709"/>
    <cellStyle name="Normal 2 6 20 2" xfId="11710"/>
    <cellStyle name="Normal 2 6 21" xfId="11711"/>
    <cellStyle name="Normal 2 6 22" xfId="11712"/>
    <cellStyle name="Normal 2 6 23" xfId="11713"/>
    <cellStyle name="Normal 2 6 24" xfId="11714"/>
    <cellStyle name="Normal 2 6 25" xfId="11715"/>
    <cellStyle name="Normal 2 6 26" xfId="11716"/>
    <cellStyle name="Normal 2 6 27" xfId="11717"/>
    <cellStyle name="Normal 2 6 28" xfId="11718"/>
    <cellStyle name="Normal 2 6 3" xfId="11719"/>
    <cellStyle name="Normal 2 6 3 10" xfId="11720"/>
    <cellStyle name="Normal 2 6 3 10 2" xfId="11721"/>
    <cellStyle name="Normal 2 6 3 10 2 2" xfId="11722"/>
    <cellStyle name="Normal 2 6 3 10 3" xfId="11723"/>
    <cellStyle name="Normal 2 6 3 11" xfId="11724"/>
    <cellStyle name="Normal 2 6 3 11 2" xfId="11725"/>
    <cellStyle name="Normal 2 6 3 11 2 2" xfId="11726"/>
    <cellStyle name="Normal 2 6 3 11 3" xfId="11727"/>
    <cellStyle name="Normal 2 6 3 12" xfId="11728"/>
    <cellStyle name="Normal 2 6 3 12 2" xfId="11729"/>
    <cellStyle name="Normal 2 6 3 12 2 2" xfId="11730"/>
    <cellStyle name="Normal 2 6 3 12 3" xfId="11731"/>
    <cellStyle name="Normal 2 6 3 13" xfId="11732"/>
    <cellStyle name="Normal 2 6 3 13 2" xfId="11733"/>
    <cellStyle name="Normal 2 6 3 13 2 2" xfId="11734"/>
    <cellStyle name="Normal 2 6 3 13 3" xfId="11735"/>
    <cellStyle name="Normal 2 6 3 14" xfId="11736"/>
    <cellStyle name="Normal 2 6 3 14 2" xfId="11737"/>
    <cellStyle name="Normal 2 6 3 14 2 2" xfId="11738"/>
    <cellStyle name="Normal 2 6 3 14 3" xfId="11739"/>
    <cellStyle name="Normal 2 6 3 15" xfId="11740"/>
    <cellStyle name="Normal 2 6 3 15 2" xfId="11741"/>
    <cellStyle name="Normal 2 6 3 15 2 2" xfId="11742"/>
    <cellStyle name="Normal 2 6 3 15 3" xfId="11743"/>
    <cellStyle name="Normal 2 6 3 16" xfId="11744"/>
    <cellStyle name="Normal 2 6 3 16 2" xfId="11745"/>
    <cellStyle name="Normal 2 6 3 17" xfId="11746"/>
    <cellStyle name="Normal 2 6 3 18" xfId="11747"/>
    <cellStyle name="Normal 2 6 3 19" xfId="11748"/>
    <cellStyle name="Normal 2 6 3 2" xfId="11749"/>
    <cellStyle name="Normal 2 6 3 2 10" xfId="11750"/>
    <cellStyle name="Normal 2 6 3 2 2" xfId="11751"/>
    <cellStyle name="Normal 2 6 3 2 2 2" xfId="11752"/>
    <cellStyle name="Normal 2 6 3 2 3" xfId="11753"/>
    <cellStyle name="Normal 2 6 3 2 4" xfId="11754"/>
    <cellStyle name="Normal 2 6 3 2 5" xfId="11755"/>
    <cellStyle name="Normal 2 6 3 2 6" xfId="11756"/>
    <cellStyle name="Normal 2 6 3 2 7" xfId="11757"/>
    <cellStyle name="Normal 2 6 3 2 8" xfId="11758"/>
    <cellStyle name="Normal 2 6 3 2 9" xfId="11759"/>
    <cellStyle name="Normal 2 6 3 20" xfId="11760"/>
    <cellStyle name="Normal 2 6 3 21" xfId="11761"/>
    <cellStyle name="Normal 2 6 3 22" xfId="11762"/>
    <cellStyle name="Normal 2 6 3 23" xfId="11763"/>
    <cellStyle name="Normal 2 6 3 24" xfId="11764"/>
    <cellStyle name="Normal 2 6 3 3" xfId="11765"/>
    <cellStyle name="Normal 2 6 3 3 10" xfId="11766"/>
    <cellStyle name="Normal 2 6 3 3 2" xfId="11767"/>
    <cellStyle name="Normal 2 6 3 3 2 2" xfId="11768"/>
    <cellStyle name="Normal 2 6 3 3 3" xfId="11769"/>
    <cellStyle name="Normal 2 6 3 3 4" xfId="11770"/>
    <cellStyle name="Normal 2 6 3 3 5" xfId="11771"/>
    <cellStyle name="Normal 2 6 3 3 6" xfId="11772"/>
    <cellStyle name="Normal 2 6 3 3 7" xfId="11773"/>
    <cellStyle name="Normal 2 6 3 3 8" xfId="11774"/>
    <cellStyle name="Normal 2 6 3 3 9" xfId="11775"/>
    <cellStyle name="Normal 2 6 3 4" xfId="11776"/>
    <cellStyle name="Normal 2 6 3 4 2" xfId="11777"/>
    <cellStyle name="Normal 2 6 3 4 2 2" xfId="11778"/>
    <cellStyle name="Normal 2 6 3 4 3" xfId="11779"/>
    <cellStyle name="Normal 2 6 3 5" xfId="11780"/>
    <cellStyle name="Normal 2 6 3 5 2" xfId="11781"/>
    <cellStyle name="Normal 2 6 3 5 2 2" xfId="11782"/>
    <cellStyle name="Normal 2 6 3 5 3" xfId="11783"/>
    <cellStyle name="Normal 2 6 3 6" xfId="11784"/>
    <cellStyle name="Normal 2 6 3 6 2" xfId="11785"/>
    <cellStyle name="Normal 2 6 3 6 2 2" xfId="11786"/>
    <cellStyle name="Normal 2 6 3 6 3" xfId="11787"/>
    <cellStyle name="Normal 2 6 3 7" xfId="11788"/>
    <cellStyle name="Normal 2 6 3 7 2" xfId="11789"/>
    <cellStyle name="Normal 2 6 3 7 2 2" xfId="11790"/>
    <cellStyle name="Normal 2 6 3 7 3" xfId="11791"/>
    <cellStyle name="Normal 2 6 3 8" xfId="11792"/>
    <cellStyle name="Normal 2 6 3 8 2" xfId="11793"/>
    <cellStyle name="Normal 2 6 3 8 2 2" xfId="11794"/>
    <cellStyle name="Normal 2 6 3 8 3" xfId="11795"/>
    <cellStyle name="Normal 2 6 3 9" xfId="11796"/>
    <cellStyle name="Normal 2 6 3 9 2" xfId="11797"/>
    <cellStyle name="Normal 2 6 3 9 2 2" xfId="11798"/>
    <cellStyle name="Normal 2 6 3 9 3" xfId="11799"/>
    <cellStyle name="Normal 2 6 4" xfId="11800"/>
    <cellStyle name="Normal 2 6 4 10" xfId="11801"/>
    <cellStyle name="Normal 2 6 4 10 2" xfId="11802"/>
    <cellStyle name="Normal 2 6 4 10 2 2" xfId="11803"/>
    <cellStyle name="Normal 2 6 4 10 3" xfId="11804"/>
    <cellStyle name="Normal 2 6 4 11" xfId="11805"/>
    <cellStyle name="Normal 2 6 4 11 2" xfId="11806"/>
    <cellStyle name="Normal 2 6 4 11 2 2" xfId="11807"/>
    <cellStyle name="Normal 2 6 4 11 3" xfId="11808"/>
    <cellStyle name="Normal 2 6 4 12" xfId="11809"/>
    <cellStyle name="Normal 2 6 4 12 2" xfId="11810"/>
    <cellStyle name="Normal 2 6 4 12 2 2" xfId="11811"/>
    <cellStyle name="Normal 2 6 4 12 3" xfId="11812"/>
    <cellStyle name="Normal 2 6 4 13" xfId="11813"/>
    <cellStyle name="Normal 2 6 4 13 2" xfId="11814"/>
    <cellStyle name="Normal 2 6 4 13 2 2" xfId="11815"/>
    <cellStyle name="Normal 2 6 4 13 3" xfId="11816"/>
    <cellStyle name="Normal 2 6 4 14" xfId="11817"/>
    <cellStyle name="Normal 2 6 4 14 2" xfId="11818"/>
    <cellStyle name="Normal 2 6 4 14 2 2" xfId="11819"/>
    <cellStyle name="Normal 2 6 4 14 3" xfId="11820"/>
    <cellStyle name="Normal 2 6 4 15" xfId="11821"/>
    <cellStyle name="Normal 2 6 4 15 2" xfId="11822"/>
    <cellStyle name="Normal 2 6 4 15 2 2" xfId="11823"/>
    <cellStyle name="Normal 2 6 4 15 3" xfId="11824"/>
    <cellStyle name="Normal 2 6 4 16" xfId="11825"/>
    <cellStyle name="Normal 2 6 4 16 2" xfId="11826"/>
    <cellStyle name="Normal 2 6 4 17" xfId="11827"/>
    <cellStyle name="Normal 2 6 4 18" xfId="11828"/>
    <cellStyle name="Normal 2 6 4 19" xfId="11829"/>
    <cellStyle name="Normal 2 6 4 2" xfId="11830"/>
    <cellStyle name="Normal 2 6 4 2 10" xfId="11831"/>
    <cellStyle name="Normal 2 6 4 2 2" xfId="11832"/>
    <cellStyle name="Normal 2 6 4 2 2 2" xfId="11833"/>
    <cellStyle name="Normal 2 6 4 2 3" xfId="11834"/>
    <cellStyle name="Normal 2 6 4 2 4" xfId="11835"/>
    <cellStyle name="Normal 2 6 4 2 5" xfId="11836"/>
    <cellStyle name="Normal 2 6 4 2 6" xfId="11837"/>
    <cellStyle name="Normal 2 6 4 2 7" xfId="11838"/>
    <cellStyle name="Normal 2 6 4 2 8" xfId="11839"/>
    <cellStyle name="Normal 2 6 4 2 9" xfId="11840"/>
    <cellStyle name="Normal 2 6 4 20" xfId="11841"/>
    <cellStyle name="Normal 2 6 4 21" xfId="11842"/>
    <cellStyle name="Normal 2 6 4 22" xfId="11843"/>
    <cellStyle name="Normal 2 6 4 23" xfId="11844"/>
    <cellStyle name="Normal 2 6 4 24" xfId="11845"/>
    <cellStyle name="Normal 2 6 4 3" xfId="11846"/>
    <cellStyle name="Normal 2 6 4 3 10" xfId="11847"/>
    <cellStyle name="Normal 2 6 4 3 2" xfId="11848"/>
    <cellStyle name="Normal 2 6 4 3 2 2" xfId="11849"/>
    <cellStyle name="Normal 2 6 4 3 3" xfId="11850"/>
    <cellStyle name="Normal 2 6 4 3 4" xfId="11851"/>
    <cellStyle name="Normal 2 6 4 3 5" xfId="11852"/>
    <cellStyle name="Normal 2 6 4 3 6" xfId="11853"/>
    <cellStyle name="Normal 2 6 4 3 7" xfId="11854"/>
    <cellStyle name="Normal 2 6 4 3 8" xfId="11855"/>
    <cellStyle name="Normal 2 6 4 3 9" xfId="11856"/>
    <cellStyle name="Normal 2 6 4 4" xfId="11857"/>
    <cellStyle name="Normal 2 6 4 4 2" xfId="11858"/>
    <cellStyle name="Normal 2 6 4 4 2 2" xfId="11859"/>
    <cellStyle name="Normal 2 6 4 4 3" xfId="11860"/>
    <cellStyle name="Normal 2 6 4 5" xfId="11861"/>
    <cellStyle name="Normal 2 6 4 5 2" xfId="11862"/>
    <cellStyle name="Normal 2 6 4 5 2 2" xfId="11863"/>
    <cellStyle name="Normal 2 6 4 5 3" xfId="11864"/>
    <cellStyle name="Normal 2 6 4 6" xfId="11865"/>
    <cellStyle name="Normal 2 6 4 6 2" xfId="11866"/>
    <cellStyle name="Normal 2 6 4 6 2 2" xfId="11867"/>
    <cellStyle name="Normal 2 6 4 6 3" xfId="11868"/>
    <cellStyle name="Normal 2 6 4 7" xfId="11869"/>
    <cellStyle name="Normal 2 6 4 7 2" xfId="11870"/>
    <cellStyle name="Normal 2 6 4 7 2 2" xfId="11871"/>
    <cellStyle name="Normal 2 6 4 7 3" xfId="11872"/>
    <cellStyle name="Normal 2 6 4 8" xfId="11873"/>
    <cellStyle name="Normal 2 6 4 8 2" xfId="11874"/>
    <cellStyle name="Normal 2 6 4 8 2 2" xfId="11875"/>
    <cellStyle name="Normal 2 6 4 8 3" xfId="11876"/>
    <cellStyle name="Normal 2 6 4 9" xfId="11877"/>
    <cellStyle name="Normal 2 6 4 9 2" xfId="11878"/>
    <cellStyle name="Normal 2 6 4 9 2 2" xfId="11879"/>
    <cellStyle name="Normal 2 6 4 9 3" xfId="11880"/>
    <cellStyle name="Normal 2 6 5" xfId="11881"/>
    <cellStyle name="Normal 2 6 5 10" xfId="11882"/>
    <cellStyle name="Normal 2 6 5 10 2" xfId="11883"/>
    <cellStyle name="Normal 2 6 5 10 2 2" xfId="11884"/>
    <cellStyle name="Normal 2 6 5 10 3" xfId="11885"/>
    <cellStyle name="Normal 2 6 5 11" xfId="11886"/>
    <cellStyle name="Normal 2 6 5 11 2" xfId="11887"/>
    <cellStyle name="Normal 2 6 5 11 2 2" xfId="11888"/>
    <cellStyle name="Normal 2 6 5 11 3" xfId="11889"/>
    <cellStyle name="Normal 2 6 5 12" xfId="11890"/>
    <cellStyle name="Normal 2 6 5 12 2" xfId="11891"/>
    <cellStyle name="Normal 2 6 5 12 2 2" xfId="11892"/>
    <cellStyle name="Normal 2 6 5 12 3" xfId="11893"/>
    <cellStyle name="Normal 2 6 5 13" xfId="11894"/>
    <cellStyle name="Normal 2 6 5 13 2" xfId="11895"/>
    <cellStyle name="Normal 2 6 5 13 2 2" xfId="11896"/>
    <cellStyle name="Normal 2 6 5 13 3" xfId="11897"/>
    <cellStyle name="Normal 2 6 5 14" xfId="11898"/>
    <cellStyle name="Normal 2 6 5 14 2" xfId="11899"/>
    <cellStyle name="Normal 2 6 5 14 2 2" xfId="11900"/>
    <cellStyle name="Normal 2 6 5 14 3" xfId="11901"/>
    <cellStyle name="Normal 2 6 5 15" xfId="11902"/>
    <cellStyle name="Normal 2 6 5 15 2" xfId="11903"/>
    <cellStyle name="Normal 2 6 5 15 2 2" xfId="11904"/>
    <cellStyle name="Normal 2 6 5 15 3" xfId="11905"/>
    <cellStyle name="Normal 2 6 5 16" xfId="11906"/>
    <cellStyle name="Normal 2 6 5 16 2" xfId="11907"/>
    <cellStyle name="Normal 2 6 5 17" xfId="11908"/>
    <cellStyle name="Normal 2 6 5 18" xfId="11909"/>
    <cellStyle name="Normal 2 6 5 19" xfId="11910"/>
    <cellStyle name="Normal 2 6 5 2" xfId="11911"/>
    <cellStyle name="Normal 2 6 5 2 10" xfId="11912"/>
    <cellStyle name="Normal 2 6 5 2 2" xfId="11913"/>
    <cellStyle name="Normal 2 6 5 2 2 2" xfId="11914"/>
    <cellStyle name="Normal 2 6 5 2 3" xfId="11915"/>
    <cellStyle name="Normal 2 6 5 2 4" xfId="11916"/>
    <cellStyle name="Normal 2 6 5 2 5" xfId="11917"/>
    <cellStyle name="Normal 2 6 5 2 6" xfId="11918"/>
    <cellStyle name="Normal 2 6 5 2 7" xfId="11919"/>
    <cellStyle name="Normal 2 6 5 2 8" xfId="11920"/>
    <cellStyle name="Normal 2 6 5 2 9" xfId="11921"/>
    <cellStyle name="Normal 2 6 5 20" xfId="11922"/>
    <cellStyle name="Normal 2 6 5 21" xfId="11923"/>
    <cellStyle name="Normal 2 6 5 22" xfId="11924"/>
    <cellStyle name="Normal 2 6 5 23" xfId="11925"/>
    <cellStyle name="Normal 2 6 5 24" xfId="11926"/>
    <cellStyle name="Normal 2 6 5 3" xfId="11927"/>
    <cellStyle name="Normal 2 6 5 3 10" xfId="11928"/>
    <cellStyle name="Normal 2 6 5 3 2" xfId="11929"/>
    <cellStyle name="Normal 2 6 5 3 2 2" xfId="11930"/>
    <cellStyle name="Normal 2 6 5 3 3" xfId="11931"/>
    <cellStyle name="Normal 2 6 5 3 4" xfId="11932"/>
    <cellStyle name="Normal 2 6 5 3 5" xfId="11933"/>
    <cellStyle name="Normal 2 6 5 3 6" xfId="11934"/>
    <cellStyle name="Normal 2 6 5 3 7" xfId="11935"/>
    <cellStyle name="Normal 2 6 5 3 8" xfId="11936"/>
    <cellStyle name="Normal 2 6 5 3 9" xfId="11937"/>
    <cellStyle name="Normal 2 6 5 4" xfId="11938"/>
    <cellStyle name="Normal 2 6 5 4 2" xfId="11939"/>
    <cellStyle name="Normal 2 6 5 4 2 2" xfId="11940"/>
    <cellStyle name="Normal 2 6 5 4 3" xfId="11941"/>
    <cellStyle name="Normal 2 6 5 5" xfId="11942"/>
    <cellStyle name="Normal 2 6 5 5 2" xfId="11943"/>
    <cellStyle name="Normal 2 6 5 5 2 2" xfId="11944"/>
    <cellStyle name="Normal 2 6 5 5 3" xfId="11945"/>
    <cellStyle name="Normal 2 6 5 6" xfId="11946"/>
    <cellStyle name="Normal 2 6 5 6 2" xfId="11947"/>
    <cellStyle name="Normal 2 6 5 6 2 2" xfId="11948"/>
    <cellStyle name="Normal 2 6 5 6 3" xfId="11949"/>
    <cellStyle name="Normal 2 6 5 7" xfId="11950"/>
    <cellStyle name="Normal 2 6 5 7 2" xfId="11951"/>
    <cellStyle name="Normal 2 6 5 7 2 2" xfId="11952"/>
    <cellStyle name="Normal 2 6 5 7 3" xfId="11953"/>
    <cellStyle name="Normal 2 6 5 8" xfId="11954"/>
    <cellStyle name="Normal 2 6 5 8 2" xfId="11955"/>
    <cellStyle name="Normal 2 6 5 8 2 2" xfId="11956"/>
    <cellStyle name="Normal 2 6 5 8 3" xfId="11957"/>
    <cellStyle name="Normal 2 6 5 9" xfId="11958"/>
    <cellStyle name="Normal 2 6 5 9 2" xfId="11959"/>
    <cellStyle name="Normal 2 6 5 9 2 2" xfId="11960"/>
    <cellStyle name="Normal 2 6 5 9 3" xfId="11961"/>
    <cellStyle name="Normal 2 6 6" xfId="11962"/>
    <cellStyle name="Normal 2 6 6 10" xfId="11963"/>
    <cellStyle name="Normal 2 6 6 2" xfId="11964"/>
    <cellStyle name="Normal 2 6 6 2 2" xfId="11965"/>
    <cellStyle name="Normal 2 6 6 3" xfId="11966"/>
    <cellStyle name="Normal 2 6 6 4" xfId="11967"/>
    <cellStyle name="Normal 2 6 6 5" xfId="11968"/>
    <cellStyle name="Normal 2 6 6 6" xfId="11969"/>
    <cellStyle name="Normal 2 6 6 7" xfId="11970"/>
    <cellStyle name="Normal 2 6 6 8" xfId="11971"/>
    <cellStyle name="Normal 2 6 6 9" xfId="11972"/>
    <cellStyle name="Normal 2 6 7" xfId="11973"/>
    <cellStyle name="Normal 2 6 7 10" xfId="11974"/>
    <cellStyle name="Normal 2 6 7 2" xfId="11975"/>
    <cellStyle name="Normal 2 6 7 2 2" xfId="11976"/>
    <cellStyle name="Normal 2 6 7 3" xfId="11977"/>
    <cellStyle name="Normal 2 6 7 4" xfId="11978"/>
    <cellStyle name="Normal 2 6 7 5" xfId="11979"/>
    <cellStyle name="Normal 2 6 7 6" xfId="11980"/>
    <cellStyle name="Normal 2 6 7 7" xfId="11981"/>
    <cellStyle name="Normal 2 6 7 8" xfId="11982"/>
    <cellStyle name="Normal 2 6 7 9" xfId="11983"/>
    <cellStyle name="Normal 2 6 8" xfId="11984"/>
    <cellStyle name="Normal 2 6 8 2" xfId="11985"/>
    <cellStyle name="Normal 2 6 8 2 2" xfId="11986"/>
    <cellStyle name="Normal 2 6 8 3" xfId="11987"/>
    <cellStyle name="Normal 2 6 9" xfId="11988"/>
    <cellStyle name="Normal 2 6 9 2" xfId="11989"/>
    <cellStyle name="Normal 2 6 9 2 2" xfId="11990"/>
    <cellStyle name="Normal 2 6 9 3" xfId="11991"/>
    <cellStyle name="Normal 2 7" xfId="11992"/>
    <cellStyle name="Normal 2 7 2" xfId="11993"/>
    <cellStyle name="Normal 2 7 3" xfId="11994"/>
    <cellStyle name="Normal 2 7 4" xfId="11995"/>
    <cellStyle name="Normal 2 7 5" xfId="11996"/>
    <cellStyle name="Normal 2 7 6" xfId="11997"/>
    <cellStyle name="Normal 2 7 7" xfId="11998"/>
    <cellStyle name="Normal 2 7 8" xfId="11999"/>
    <cellStyle name="Normal 2 8" xfId="12000"/>
    <cellStyle name="Normal 2 8 2" xfId="12001"/>
    <cellStyle name="Normal 2 8 3" xfId="12002"/>
    <cellStyle name="Normal 2 8 4" xfId="12003"/>
    <cellStyle name="Normal 2 8 5" xfId="12004"/>
    <cellStyle name="Normal 2 8 6" xfId="12005"/>
    <cellStyle name="Normal 2 8 7" xfId="12006"/>
    <cellStyle name="Normal 2 8 8" xfId="12007"/>
    <cellStyle name="Normal 2 9" xfId="12008"/>
    <cellStyle name="Normal 2 9 2" xfId="12009"/>
    <cellStyle name="Normal 2 9 3" xfId="12010"/>
    <cellStyle name="Normal 2 9 4" xfId="12011"/>
    <cellStyle name="Normal 2 9 5" xfId="12012"/>
    <cellStyle name="Normal 2 9 6" xfId="12013"/>
    <cellStyle name="Normal 2 9 7" xfId="12014"/>
    <cellStyle name="Normal 2 9 8" xfId="12015"/>
    <cellStyle name="Normal 2_Directs" xfId="12016"/>
    <cellStyle name="Normal 20" xfId="12017"/>
    <cellStyle name="Normal 21" xfId="12018"/>
    <cellStyle name="Normal 22" xfId="12019"/>
    <cellStyle name="Normal 23" xfId="12020"/>
    <cellStyle name="Normal 24" xfId="12021"/>
    <cellStyle name="Normal 25" xfId="12022"/>
    <cellStyle name="Normal 26" xfId="12023"/>
    <cellStyle name="Normal 27" xfId="12024"/>
    <cellStyle name="Normal 28" xfId="12025"/>
    <cellStyle name="Normal 29" xfId="12026"/>
    <cellStyle name="Normal 3" xfId="12027"/>
    <cellStyle name="Normal 3 10" xfId="12028"/>
    <cellStyle name="Normal 3 11" xfId="12029"/>
    <cellStyle name="Normal 3 2" xfId="3"/>
    <cellStyle name="Normal 3 2 10" xfId="12030"/>
    <cellStyle name="Normal 3 2 11" xfId="12031"/>
    <cellStyle name="Normal 3 2 2" xfId="12032"/>
    <cellStyle name="Normal 3 2 3" xfId="12033"/>
    <cellStyle name="Normal 3 2 4" xfId="12034"/>
    <cellStyle name="Normal 3 2 5" xfId="12035"/>
    <cellStyle name="Normal 3 2 6" xfId="12036"/>
    <cellStyle name="Normal 3 2 7" xfId="12037"/>
    <cellStyle name="Normal 3 2 8" xfId="12038"/>
    <cellStyle name="Normal 3 2 9" xfId="12039"/>
    <cellStyle name="Normal 3 3" xfId="12040"/>
    <cellStyle name="Normal 3 4" xfId="12041"/>
    <cellStyle name="Normal 3 5" xfId="12042"/>
    <cellStyle name="Normal 3 6" xfId="12043"/>
    <cellStyle name="Normal 3 7" xfId="12044"/>
    <cellStyle name="Normal 3 8" xfId="12045"/>
    <cellStyle name="Normal 3 9" xfId="12046"/>
    <cellStyle name="Normal 30" xfId="12047"/>
    <cellStyle name="Normal 31" xfId="12048"/>
    <cellStyle name="Normal 32" xfId="12049"/>
    <cellStyle name="Normal 33" xfId="12050"/>
    <cellStyle name="Normal 34" xfId="12051"/>
    <cellStyle name="Normal 35" xfId="12052"/>
    <cellStyle name="Normal 36" xfId="12053"/>
    <cellStyle name="Normal 37" xfId="12054"/>
    <cellStyle name="Normal 38" xfId="12055"/>
    <cellStyle name="Normal 39" xfId="12056"/>
    <cellStyle name="Normal 4" xfId="2"/>
    <cellStyle name="Normal 4 10" xfId="12057"/>
    <cellStyle name="Normal 4 11" xfId="12058"/>
    <cellStyle name="Normal 4 12" xfId="12059"/>
    <cellStyle name="Normal 4 2" xfId="12060"/>
    <cellStyle name="Normal 4 2 2" xfId="12061"/>
    <cellStyle name="Normal 4 3" xfId="12062"/>
    <cellStyle name="Normal 4 4" xfId="12063"/>
    <cellStyle name="Normal 4 5" xfId="12064"/>
    <cellStyle name="Normal 4 6" xfId="12065"/>
    <cellStyle name="Normal 4 7" xfId="12066"/>
    <cellStyle name="Normal 4 8" xfId="12067"/>
    <cellStyle name="Normal 4 9" xfId="12068"/>
    <cellStyle name="Normal 4_Directs" xfId="12069"/>
    <cellStyle name="Normal 40" xfId="12070"/>
    <cellStyle name="Normal 40 2" xfId="12071"/>
    <cellStyle name="Normal 40 3" xfId="12072"/>
    <cellStyle name="Normal 41" xfId="12073"/>
    <cellStyle name="Normal 42" xfId="12074"/>
    <cellStyle name="Normal 43" xfId="12075"/>
    <cellStyle name="Normal 44" xfId="12076"/>
    <cellStyle name="Normal 45" xfId="12077"/>
    <cellStyle name="Normal 46" xfId="12078"/>
    <cellStyle name="Normal 47" xfId="12079"/>
    <cellStyle name="Normal 48" xfId="12080"/>
    <cellStyle name="Normal 49" xfId="12081"/>
    <cellStyle name="Normal 5" xfId="12082"/>
    <cellStyle name="Normal 5 10" xfId="12083"/>
    <cellStyle name="Normal 5 11" xfId="12084"/>
    <cellStyle name="Normal 5 12" xfId="12085"/>
    <cellStyle name="Normal 5 13" xfId="12086"/>
    <cellStyle name="Normal 5 14" xfId="12087"/>
    <cellStyle name="Normal 5 15" xfId="12088"/>
    <cellStyle name="Normal 5 16" xfId="12089"/>
    <cellStyle name="Normal 5 17" xfId="12090"/>
    <cellStyle name="Normal 5 18" xfId="12091"/>
    <cellStyle name="Normal 5 19" xfId="12092"/>
    <cellStyle name="Normal 5 2" xfId="12093"/>
    <cellStyle name="Normal 5 2 10" xfId="12094"/>
    <cellStyle name="Normal 5 2 11" xfId="12095"/>
    <cellStyle name="Normal 5 2 12" xfId="12096"/>
    <cellStyle name="Normal 5 2 13" xfId="12097"/>
    <cellStyle name="Normal 5 2 14" xfId="12098"/>
    <cellStyle name="Normal 5 2 15" xfId="12099"/>
    <cellStyle name="Normal 5 2 16" xfId="12100"/>
    <cellStyle name="Normal 5 2 17" xfId="12101"/>
    <cellStyle name="Normal 5 2 18" xfId="12102"/>
    <cellStyle name="Normal 5 2 19" xfId="12103"/>
    <cellStyle name="Normal 5 2 2" xfId="12104"/>
    <cellStyle name="Normal 5 2 2 10" xfId="12105"/>
    <cellStyle name="Normal 5 2 2 10 2" xfId="12106"/>
    <cellStyle name="Normal 5 2 2 10 2 2" xfId="12107"/>
    <cellStyle name="Normal 5 2 2 10 3" xfId="12108"/>
    <cellStyle name="Normal 5 2 2 11" xfId="12109"/>
    <cellStyle name="Normal 5 2 2 11 2" xfId="12110"/>
    <cellStyle name="Normal 5 2 2 11 2 2" xfId="12111"/>
    <cellStyle name="Normal 5 2 2 11 3" xfId="12112"/>
    <cellStyle name="Normal 5 2 2 12" xfId="12113"/>
    <cellStyle name="Normal 5 2 2 12 2" xfId="12114"/>
    <cellStyle name="Normal 5 2 2 12 2 2" xfId="12115"/>
    <cellStyle name="Normal 5 2 2 12 3" xfId="12116"/>
    <cellStyle name="Normal 5 2 2 13" xfId="12117"/>
    <cellStyle name="Normal 5 2 2 13 2" xfId="12118"/>
    <cellStyle name="Normal 5 2 2 13 2 2" xfId="12119"/>
    <cellStyle name="Normal 5 2 2 13 3" xfId="12120"/>
    <cellStyle name="Normal 5 2 2 14" xfId="12121"/>
    <cellStyle name="Normal 5 2 2 14 2" xfId="12122"/>
    <cellStyle name="Normal 5 2 2 14 2 2" xfId="12123"/>
    <cellStyle name="Normal 5 2 2 14 3" xfId="12124"/>
    <cellStyle name="Normal 5 2 2 15" xfId="12125"/>
    <cellStyle name="Normal 5 2 2 15 2" xfId="12126"/>
    <cellStyle name="Normal 5 2 2 15 2 2" xfId="12127"/>
    <cellStyle name="Normal 5 2 2 15 3" xfId="12128"/>
    <cellStyle name="Normal 5 2 2 16" xfId="12129"/>
    <cellStyle name="Normal 5 2 2 16 2" xfId="12130"/>
    <cellStyle name="Normal 5 2 2 16 2 2" xfId="12131"/>
    <cellStyle name="Normal 5 2 2 16 3" xfId="12132"/>
    <cellStyle name="Normal 5 2 2 17" xfId="12133"/>
    <cellStyle name="Normal 5 2 2 17 2" xfId="12134"/>
    <cellStyle name="Normal 5 2 2 17 2 2" xfId="12135"/>
    <cellStyle name="Normal 5 2 2 17 3" xfId="12136"/>
    <cellStyle name="Normal 5 2 2 18" xfId="12137"/>
    <cellStyle name="Normal 5 2 2 18 2" xfId="12138"/>
    <cellStyle name="Normal 5 2 2 18 2 2" xfId="12139"/>
    <cellStyle name="Normal 5 2 2 18 3" xfId="12140"/>
    <cellStyle name="Normal 5 2 2 19" xfId="12141"/>
    <cellStyle name="Normal 5 2 2 19 2" xfId="12142"/>
    <cellStyle name="Normal 5 2 2 19 2 2" xfId="12143"/>
    <cellStyle name="Normal 5 2 2 19 3" xfId="12144"/>
    <cellStyle name="Normal 5 2 2 2" xfId="12145"/>
    <cellStyle name="Normal 5 2 2 2 10" xfId="12146"/>
    <cellStyle name="Normal 5 2 2 2 10 2" xfId="12147"/>
    <cellStyle name="Normal 5 2 2 2 10 2 2" xfId="12148"/>
    <cellStyle name="Normal 5 2 2 2 10 3" xfId="12149"/>
    <cellStyle name="Normal 5 2 2 2 11" xfId="12150"/>
    <cellStyle name="Normal 5 2 2 2 11 2" xfId="12151"/>
    <cellStyle name="Normal 5 2 2 2 11 2 2" xfId="12152"/>
    <cellStyle name="Normal 5 2 2 2 11 3" xfId="12153"/>
    <cellStyle name="Normal 5 2 2 2 12" xfId="12154"/>
    <cellStyle name="Normal 5 2 2 2 12 2" xfId="12155"/>
    <cellStyle name="Normal 5 2 2 2 12 2 2" xfId="12156"/>
    <cellStyle name="Normal 5 2 2 2 12 3" xfId="12157"/>
    <cellStyle name="Normal 5 2 2 2 13" xfId="12158"/>
    <cellStyle name="Normal 5 2 2 2 13 2" xfId="12159"/>
    <cellStyle name="Normal 5 2 2 2 13 2 2" xfId="12160"/>
    <cellStyle name="Normal 5 2 2 2 13 3" xfId="12161"/>
    <cellStyle name="Normal 5 2 2 2 14" xfId="12162"/>
    <cellStyle name="Normal 5 2 2 2 14 2" xfId="12163"/>
    <cellStyle name="Normal 5 2 2 2 14 2 2" xfId="12164"/>
    <cellStyle name="Normal 5 2 2 2 14 3" xfId="12165"/>
    <cellStyle name="Normal 5 2 2 2 15" xfId="12166"/>
    <cellStyle name="Normal 5 2 2 2 15 2" xfId="12167"/>
    <cellStyle name="Normal 5 2 2 2 15 2 2" xfId="12168"/>
    <cellStyle name="Normal 5 2 2 2 15 3" xfId="12169"/>
    <cellStyle name="Normal 5 2 2 2 16" xfId="12170"/>
    <cellStyle name="Normal 5 2 2 2 16 2" xfId="12171"/>
    <cellStyle name="Normal 5 2 2 2 17" xfId="12172"/>
    <cellStyle name="Normal 5 2 2 2 18" xfId="12173"/>
    <cellStyle name="Normal 5 2 2 2 19" xfId="12174"/>
    <cellStyle name="Normal 5 2 2 2 2" xfId="12175"/>
    <cellStyle name="Normal 5 2 2 2 2 10" xfId="12176"/>
    <cellStyle name="Normal 5 2 2 2 2 2" xfId="12177"/>
    <cellStyle name="Normal 5 2 2 2 2 2 2" xfId="12178"/>
    <cellStyle name="Normal 5 2 2 2 2 3" xfId="12179"/>
    <cellStyle name="Normal 5 2 2 2 2 4" xfId="12180"/>
    <cellStyle name="Normal 5 2 2 2 2 5" xfId="12181"/>
    <cellStyle name="Normal 5 2 2 2 2 6" xfId="12182"/>
    <cellStyle name="Normal 5 2 2 2 2 7" xfId="12183"/>
    <cellStyle name="Normal 5 2 2 2 2 8" xfId="12184"/>
    <cellStyle name="Normal 5 2 2 2 2 9" xfId="12185"/>
    <cellStyle name="Normal 5 2 2 2 20" xfId="12186"/>
    <cellStyle name="Normal 5 2 2 2 21" xfId="12187"/>
    <cellStyle name="Normal 5 2 2 2 22" xfId="12188"/>
    <cellStyle name="Normal 5 2 2 2 23" xfId="12189"/>
    <cellStyle name="Normal 5 2 2 2 24" xfId="12190"/>
    <cellStyle name="Normal 5 2 2 2 3" xfId="12191"/>
    <cellStyle name="Normal 5 2 2 2 3 10" xfId="12192"/>
    <cellStyle name="Normal 5 2 2 2 3 2" xfId="12193"/>
    <cellStyle name="Normal 5 2 2 2 3 2 2" xfId="12194"/>
    <cellStyle name="Normal 5 2 2 2 3 3" xfId="12195"/>
    <cellStyle name="Normal 5 2 2 2 3 4" xfId="12196"/>
    <cellStyle name="Normal 5 2 2 2 3 5" xfId="12197"/>
    <cellStyle name="Normal 5 2 2 2 3 6" xfId="12198"/>
    <cellStyle name="Normal 5 2 2 2 3 7" xfId="12199"/>
    <cellStyle name="Normal 5 2 2 2 3 8" xfId="12200"/>
    <cellStyle name="Normal 5 2 2 2 3 9" xfId="12201"/>
    <cellStyle name="Normal 5 2 2 2 4" xfId="12202"/>
    <cellStyle name="Normal 5 2 2 2 4 2" xfId="12203"/>
    <cellStyle name="Normal 5 2 2 2 4 2 2" xfId="12204"/>
    <cellStyle name="Normal 5 2 2 2 4 3" xfId="12205"/>
    <cellStyle name="Normal 5 2 2 2 5" xfId="12206"/>
    <cellStyle name="Normal 5 2 2 2 5 2" xfId="12207"/>
    <cellStyle name="Normal 5 2 2 2 5 2 2" xfId="12208"/>
    <cellStyle name="Normal 5 2 2 2 5 3" xfId="12209"/>
    <cellStyle name="Normal 5 2 2 2 6" xfId="12210"/>
    <cellStyle name="Normal 5 2 2 2 6 2" xfId="12211"/>
    <cellStyle name="Normal 5 2 2 2 6 2 2" xfId="12212"/>
    <cellStyle name="Normal 5 2 2 2 6 3" xfId="12213"/>
    <cellStyle name="Normal 5 2 2 2 7" xfId="12214"/>
    <cellStyle name="Normal 5 2 2 2 7 2" xfId="12215"/>
    <cellStyle name="Normal 5 2 2 2 7 2 2" xfId="12216"/>
    <cellStyle name="Normal 5 2 2 2 7 3" xfId="12217"/>
    <cellStyle name="Normal 5 2 2 2 8" xfId="12218"/>
    <cellStyle name="Normal 5 2 2 2 8 2" xfId="12219"/>
    <cellStyle name="Normal 5 2 2 2 8 2 2" xfId="12220"/>
    <cellStyle name="Normal 5 2 2 2 8 3" xfId="12221"/>
    <cellStyle name="Normal 5 2 2 2 9" xfId="12222"/>
    <cellStyle name="Normal 5 2 2 2 9 2" xfId="12223"/>
    <cellStyle name="Normal 5 2 2 2 9 2 2" xfId="12224"/>
    <cellStyle name="Normal 5 2 2 2 9 3" xfId="12225"/>
    <cellStyle name="Normal 5 2 2 20" xfId="12226"/>
    <cellStyle name="Normal 5 2 2 20 2" xfId="12227"/>
    <cellStyle name="Normal 5 2 2 21" xfId="12228"/>
    <cellStyle name="Normal 5 2 2 22" xfId="12229"/>
    <cellStyle name="Normal 5 2 2 23" xfId="12230"/>
    <cellStyle name="Normal 5 2 2 24" xfId="12231"/>
    <cellStyle name="Normal 5 2 2 25" xfId="12232"/>
    <cellStyle name="Normal 5 2 2 26" xfId="12233"/>
    <cellStyle name="Normal 5 2 2 27" xfId="12234"/>
    <cellStyle name="Normal 5 2 2 28" xfId="12235"/>
    <cellStyle name="Normal 5 2 2 3" xfId="12236"/>
    <cellStyle name="Normal 5 2 2 3 10" xfId="12237"/>
    <cellStyle name="Normal 5 2 2 3 10 2" xfId="12238"/>
    <cellStyle name="Normal 5 2 2 3 10 2 2" xfId="12239"/>
    <cellStyle name="Normal 5 2 2 3 10 3" xfId="12240"/>
    <cellStyle name="Normal 5 2 2 3 11" xfId="12241"/>
    <cellStyle name="Normal 5 2 2 3 11 2" xfId="12242"/>
    <cellStyle name="Normal 5 2 2 3 11 2 2" xfId="12243"/>
    <cellStyle name="Normal 5 2 2 3 11 3" xfId="12244"/>
    <cellStyle name="Normal 5 2 2 3 12" xfId="12245"/>
    <cellStyle name="Normal 5 2 2 3 12 2" xfId="12246"/>
    <cellStyle name="Normal 5 2 2 3 12 2 2" xfId="12247"/>
    <cellStyle name="Normal 5 2 2 3 12 3" xfId="12248"/>
    <cellStyle name="Normal 5 2 2 3 13" xfId="12249"/>
    <cellStyle name="Normal 5 2 2 3 13 2" xfId="12250"/>
    <cellStyle name="Normal 5 2 2 3 13 2 2" xfId="12251"/>
    <cellStyle name="Normal 5 2 2 3 13 3" xfId="12252"/>
    <cellStyle name="Normal 5 2 2 3 14" xfId="12253"/>
    <cellStyle name="Normal 5 2 2 3 14 2" xfId="12254"/>
    <cellStyle name="Normal 5 2 2 3 14 2 2" xfId="12255"/>
    <cellStyle name="Normal 5 2 2 3 14 3" xfId="12256"/>
    <cellStyle name="Normal 5 2 2 3 15" xfId="12257"/>
    <cellStyle name="Normal 5 2 2 3 15 2" xfId="12258"/>
    <cellStyle name="Normal 5 2 2 3 15 2 2" xfId="12259"/>
    <cellStyle name="Normal 5 2 2 3 15 3" xfId="12260"/>
    <cellStyle name="Normal 5 2 2 3 16" xfId="12261"/>
    <cellStyle name="Normal 5 2 2 3 16 2" xfId="12262"/>
    <cellStyle name="Normal 5 2 2 3 17" xfId="12263"/>
    <cellStyle name="Normal 5 2 2 3 18" xfId="12264"/>
    <cellStyle name="Normal 5 2 2 3 19" xfId="12265"/>
    <cellStyle name="Normal 5 2 2 3 2" xfId="12266"/>
    <cellStyle name="Normal 5 2 2 3 2 10" xfId="12267"/>
    <cellStyle name="Normal 5 2 2 3 2 2" xfId="12268"/>
    <cellStyle name="Normal 5 2 2 3 2 2 2" xfId="12269"/>
    <cellStyle name="Normal 5 2 2 3 2 3" xfId="12270"/>
    <cellStyle name="Normal 5 2 2 3 2 4" xfId="12271"/>
    <cellStyle name="Normal 5 2 2 3 2 5" xfId="12272"/>
    <cellStyle name="Normal 5 2 2 3 2 6" xfId="12273"/>
    <cellStyle name="Normal 5 2 2 3 2 7" xfId="12274"/>
    <cellStyle name="Normal 5 2 2 3 2 8" xfId="12275"/>
    <cellStyle name="Normal 5 2 2 3 2 9" xfId="12276"/>
    <cellStyle name="Normal 5 2 2 3 20" xfId="12277"/>
    <cellStyle name="Normal 5 2 2 3 21" xfId="12278"/>
    <cellStyle name="Normal 5 2 2 3 22" xfId="12279"/>
    <cellStyle name="Normal 5 2 2 3 23" xfId="12280"/>
    <cellStyle name="Normal 5 2 2 3 24" xfId="12281"/>
    <cellStyle name="Normal 5 2 2 3 3" xfId="12282"/>
    <cellStyle name="Normal 5 2 2 3 3 10" xfId="12283"/>
    <cellStyle name="Normal 5 2 2 3 3 2" xfId="12284"/>
    <cellStyle name="Normal 5 2 2 3 3 2 2" xfId="12285"/>
    <cellStyle name="Normal 5 2 2 3 3 3" xfId="12286"/>
    <cellStyle name="Normal 5 2 2 3 3 4" xfId="12287"/>
    <cellStyle name="Normal 5 2 2 3 3 5" xfId="12288"/>
    <cellStyle name="Normal 5 2 2 3 3 6" xfId="12289"/>
    <cellStyle name="Normal 5 2 2 3 3 7" xfId="12290"/>
    <cellStyle name="Normal 5 2 2 3 3 8" xfId="12291"/>
    <cellStyle name="Normal 5 2 2 3 3 9" xfId="12292"/>
    <cellStyle name="Normal 5 2 2 3 4" xfId="12293"/>
    <cellStyle name="Normal 5 2 2 3 4 2" xfId="12294"/>
    <cellStyle name="Normal 5 2 2 3 4 2 2" xfId="12295"/>
    <cellStyle name="Normal 5 2 2 3 4 3" xfId="12296"/>
    <cellStyle name="Normal 5 2 2 3 5" xfId="12297"/>
    <cellStyle name="Normal 5 2 2 3 5 2" xfId="12298"/>
    <cellStyle name="Normal 5 2 2 3 5 2 2" xfId="12299"/>
    <cellStyle name="Normal 5 2 2 3 5 3" xfId="12300"/>
    <cellStyle name="Normal 5 2 2 3 6" xfId="12301"/>
    <cellStyle name="Normal 5 2 2 3 6 2" xfId="12302"/>
    <cellStyle name="Normal 5 2 2 3 6 2 2" xfId="12303"/>
    <cellStyle name="Normal 5 2 2 3 6 3" xfId="12304"/>
    <cellStyle name="Normal 5 2 2 3 7" xfId="12305"/>
    <cellStyle name="Normal 5 2 2 3 7 2" xfId="12306"/>
    <cellStyle name="Normal 5 2 2 3 7 2 2" xfId="12307"/>
    <cellStyle name="Normal 5 2 2 3 7 3" xfId="12308"/>
    <cellStyle name="Normal 5 2 2 3 8" xfId="12309"/>
    <cellStyle name="Normal 5 2 2 3 8 2" xfId="12310"/>
    <cellStyle name="Normal 5 2 2 3 8 2 2" xfId="12311"/>
    <cellStyle name="Normal 5 2 2 3 8 3" xfId="12312"/>
    <cellStyle name="Normal 5 2 2 3 9" xfId="12313"/>
    <cellStyle name="Normal 5 2 2 3 9 2" xfId="12314"/>
    <cellStyle name="Normal 5 2 2 3 9 2 2" xfId="12315"/>
    <cellStyle name="Normal 5 2 2 3 9 3" xfId="12316"/>
    <cellStyle name="Normal 5 2 2 4" xfId="12317"/>
    <cellStyle name="Normal 5 2 2 4 10" xfId="12318"/>
    <cellStyle name="Normal 5 2 2 4 10 2" xfId="12319"/>
    <cellStyle name="Normal 5 2 2 4 10 2 2" xfId="12320"/>
    <cellStyle name="Normal 5 2 2 4 10 3" xfId="12321"/>
    <cellStyle name="Normal 5 2 2 4 11" xfId="12322"/>
    <cellStyle name="Normal 5 2 2 4 11 2" xfId="12323"/>
    <cellStyle name="Normal 5 2 2 4 11 2 2" xfId="12324"/>
    <cellStyle name="Normal 5 2 2 4 11 3" xfId="12325"/>
    <cellStyle name="Normal 5 2 2 4 12" xfId="12326"/>
    <cellStyle name="Normal 5 2 2 4 12 2" xfId="12327"/>
    <cellStyle name="Normal 5 2 2 4 12 2 2" xfId="12328"/>
    <cellStyle name="Normal 5 2 2 4 12 3" xfId="12329"/>
    <cellStyle name="Normal 5 2 2 4 13" xfId="12330"/>
    <cellStyle name="Normal 5 2 2 4 13 2" xfId="12331"/>
    <cellStyle name="Normal 5 2 2 4 13 2 2" xfId="12332"/>
    <cellStyle name="Normal 5 2 2 4 13 3" xfId="12333"/>
    <cellStyle name="Normal 5 2 2 4 14" xfId="12334"/>
    <cellStyle name="Normal 5 2 2 4 14 2" xfId="12335"/>
    <cellStyle name="Normal 5 2 2 4 14 2 2" xfId="12336"/>
    <cellStyle name="Normal 5 2 2 4 14 3" xfId="12337"/>
    <cellStyle name="Normal 5 2 2 4 15" xfId="12338"/>
    <cellStyle name="Normal 5 2 2 4 15 2" xfId="12339"/>
    <cellStyle name="Normal 5 2 2 4 15 2 2" xfId="12340"/>
    <cellStyle name="Normal 5 2 2 4 15 3" xfId="12341"/>
    <cellStyle name="Normal 5 2 2 4 16" xfId="12342"/>
    <cellStyle name="Normal 5 2 2 4 16 2" xfId="12343"/>
    <cellStyle name="Normal 5 2 2 4 17" xfId="12344"/>
    <cellStyle name="Normal 5 2 2 4 18" xfId="12345"/>
    <cellStyle name="Normal 5 2 2 4 19" xfId="12346"/>
    <cellStyle name="Normal 5 2 2 4 2" xfId="12347"/>
    <cellStyle name="Normal 5 2 2 4 2 10" xfId="12348"/>
    <cellStyle name="Normal 5 2 2 4 2 2" xfId="12349"/>
    <cellStyle name="Normal 5 2 2 4 2 2 2" xfId="12350"/>
    <cellStyle name="Normal 5 2 2 4 2 3" xfId="12351"/>
    <cellStyle name="Normal 5 2 2 4 2 4" xfId="12352"/>
    <cellStyle name="Normal 5 2 2 4 2 5" xfId="12353"/>
    <cellStyle name="Normal 5 2 2 4 2 6" xfId="12354"/>
    <cellStyle name="Normal 5 2 2 4 2 7" xfId="12355"/>
    <cellStyle name="Normal 5 2 2 4 2 8" xfId="12356"/>
    <cellStyle name="Normal 5 2 2 4 2 9" xfId="12357"/>
    <cellStyle name="Normal 5 2 2 4 20" xfId="12358"/>
    <cellStyle name="Normal 5 2 2 4 21" xfId="12359"/>
    <cellStyle name="Normal 5 2 2 4 22" xfId="12360"/>
    <cellStyle name="Normal 5 2 2 4 23" xfId="12361"/>
    <cellStyle name="Normal 5 2 2 4 24" xfId="12362"/>
    <cellStyle name="Normal 5 2 2 4 3" xfId="12363"/>
    <cellStyle name="Normal 5 2 2 4 3 10" xfId="12364"/>
    <cellStyle name="Normal 5 2 2 4 3 2" xfId="12365"/>
    <cellStyle name="Normal 5 2 2 4 3 2 2" xfId="12366"/>
    <cellStyle name="Normal 5 2 2 4 3 3" xfId="12367"/>
    <cellStyle name="Normal 5 2 2 4 3 4" xfId="12368"/>
    <cellStyle name="Normal 5 2 2 4 3 5" xfId="12369"/>
    <cellStyle name="Normal 5 2 2 4 3 6" xfId="12370"/>
    <cellStyle name="Normal 5 2 2 4 3 7" xfId="12371"/>
    <cellStyle name="Normal 5 2 2 4 3 8" xfId="12372"/>
    <cellStyle name="Normal 5 2 2 4 3 9" xfId="12373"/>
    <cellStyle name="Normal 5 2 2 4 4" xfId="12374"/>
    <cellStyle name="Normal 5 2 2 4 4 2" xfId="12375"/>
    <cellStyle name="Normal 5 2 2 4 4 2 2" xfId="12376"/>
    <cellStyle name="Normal 5 2 2 4 4 3" xfId="12377"/>
    <cellStyle name="Normal 5 2 2 4 5" xfId="12378"/>
    <cellStyle name="Normal 5 2 2 4 5 2" xfId="12379"/>
    <cellStyle name="Normal 5 2 2 4 5 2 2" xfId="12380"/>
    <cellStyle name="Normal 5 2 2 4 5 3" xfId="12381"/>
    <cellStyle name="Normal 5 2 2 4 6" xfId="12382"/>
    <cellStyle name="Normal 5 2 2 4 6 2" xfId="12383"/>
    <cellStyle name="Normal 5 2 2 4 6 2 2" xfId="12384"/>
    <cellStyle name="Normal 5 2 2 4 6 3" xfId="12385"/>
    <cellStyle name="Normal 5 2 2 4 7" xfId="12386"/>
    <cellStyle name="Normal 5 2 2 4 7 2" xfId="12387"/>
    <cellStyle name="Normal 5 2 2 4 7 2 2" xfId="12388"/>
    <cellStyle name="Normal 5 2 2 4 7 3" xfId="12389"/>
    <cellStyle name="Normal 5 2 2 4 8" xfId="12390"/>
    <cellStyle name="Normal 5 2 2 4 8 2" xfId="12391"/>
    <cellStyle name="Normal 5 2 2 4 8 2 2" xfId="12392"/>
    <cellStyle name="Normal 5 2 2 4 8 3" xfId="12393"/>
    <cellStyle name="Normal 5 2 2 4 9" xfId="12394"/>
    <cellStyle name="Normal 5 2 2 4 9 2" xfId="12395"/>
    <cellStyle name="Normal 5 2 2 4 9 2 2" xfId="12396"/>
    <cellStyle name="Normal 5 2 2 4 9 3" xfId="12397"/>
    <cellStyle name="Normal 5 2 2 5" xfId="12398"/>
    <cellStyle name="Normal 5 2 2 5 10" xfId="12399"/>
    <cellStyle name="Normal 5 2 2 5 10 2" xfId="12400"/>
    <cellStyle name="Normal 5 2 2 5 10 2 2" xfId="12401"/>
    <cellStyle name="Normal 5 2 2 5 10 3" xfId="12402"/>
    <cellStyle name="Normal 5 2 2 5 11" xfId="12403"/>
    <cellStyle name="Normal 5 2 2 5 11 2" xfId="12404"/>
    <cellStyle name="Normal 5 2 2 5 11 2 2" xfId="12405"/>
    <cellStyle name="Normal 5 2 2 5 11 3" xfId="12406"/>
    <cellStyle name="Normal 5 2 2 5 12" xfId="12407"/>
    <cellStyle name="Normal 5 2 2 5 12 2" xfId="12408"/>
    <cellStyle name="Normal 5 2 2 5 12 2 2" xfId="12409"/>
    <cellStyle name="Normal 5 2 2 5 12 3" xfId="12410"/>
    <cellStyle name="Normal 5 2 2 5 13" xfId="12411"/>
    <cellStyle name="Normal 5 2 2 5 13 2" xfId="12412"/>
    <cellStyle name="Normal 5 2 2 5 13 2 2" xfId="12413"/>
    <cellStyle name="Normal 5 2 2 5 13 3" xfId="12414"/>
    <cellStyle name="Normal 5 2 2 5 14" xfId="12415"/>
    <cellStyle name="Normal 5 2 2 5 14 2" xfId="12416"/>
    <cellStyle name="Normal 5 2 2 5 14 2 2" xfId="12417"/>
    <cellStyle name="Normal 5 2 2 5 14 3" xfId="12418"/>
    <cellStyle name="Normal 5 2 2 5 15" xfId="12419"/>
    <cellStyle name="Normal 5 2 2 5 15 2" xfId="12420"/>
    <cellStyle name="Normal 5 2 2 5 15 2 2" xfId="12421"/>
    <cellStyle name="Normal 5 2 2 5 15 3" xfId="12422"/>
    <cellStyle name="Normal 5 2 2 5 16" xfId="12423"/>
    <cellStyle name="Normal 5 2 2 5 16 2" xfId="12424"/>
    <cellStyle name="Normal 5 2 2 5 17" xfId="12425"/>
    <cellStyle name="Normal 5 2 2 5 18" xfId="12426"/>
    <cellStyle name="Normal 5 2 2 5 19" xfId="12427"/>
    <cellStyle name="Normal 5 2 2 5 2" xfId="12428"/>
    <cellStyle name="Normal 5 2 2 5 2 10" xfId="12429"/>
    <cellStyle name="Normal 5 2 2 5 2 2" xfId="12430"/>
    <cellStyle name="Normal 5 2 2 5 2 2 2" xfId="12431"/>
    <cellStyle name="Normal 5 2 2 5 2 3" xfId="12432"/>
    <cellStyle name="Normal 5 2 2 5 2 4" xfId="12433"/>
    <cellStyle name="Normal 5 2 2 5 2 5" xfId="12434"/>
    <cellStyle name="Normal 5 2 2 5 2 6" xfId="12435"/>
    <cellStyle name="Normal 5 2 2 5 2 7" xfId="12436"/>
    <cellStyle name="Normal 5 2 2 5 2 8" xfId="12437"/>
    <cellStyle name="Normal 5 2 2 5 2 9" xfId="12438"/>
    <cellStyle name="Normal 5 2 2 5 20" xfId="12439"/>
    <cellStyle name="Normal 5 2 2 5 21" xfId="12440"/>
    <cellStyle name="Normal 5 2 2 5 22" xfId="12441"/>
    <cellStyle name="Normal 5 2 2 5 23" xfId="12442"/>
    <cellStyle name="Normal 5 2 2 5 24" xfId="12443"/>
    <cellStyle name="Normal 5 2 2 5 3" xfId="12444"/>
    <cellStyle name="Normal 5 2 2 5 3 10" xfId="12445"/>
    <cellStyle name="Normal 5 2 2 5 3 2" xfId="12446"/>
    <cellStyle name="Normal 5 2 2 5 3 2 2" xfId="12447"/>
    <cellStyle name="Normal 5 2 2 5 3 3" xfId="12448"/>
    <cellStyle name="Normal 5 2 2 5 3 4" xfId="12449"/>
    <cellStyle name="Normal 5 2 2 5 3 5" xfId="12450"/>
    <cellStyle name="Normal 5 2 2 5 3 6" xfId="12451"/>
    <cellStyle name="Normal 5 2 2 5 3 7" xfId="12452"/>
    <cellStyle name="Normal 5 2 2 5 3 8" xfId="12453"/>
    <cellStyle name="Normal 5 2 2 5 3 9" xfId="12454"/>
    <cellStyle name="Normal 5 2 2 5 4" xfId="12455"/>
    <cellStyle name="Normal 5 2 2 5 4 2" xfId="12456"/>
    <cellStyle name="Normal 5 2 2 5 4 2 2" xfId="12457"/>
    <cellStyle name="Normal 5 2 2 5 4 3" xfId="12458"/>
    <cellStyle name="Normal 5 2 2 5 5" xfId="12459"/>
    <cellStyle name="Normal 5 2 2 5 5 2" xfId="12460"/>
    <cellStyle name="Normal 5 2 2 5 5 2 2" xfId="12461"/>
    <cellStyle name="Normal 5 2 2 5 5 3" xfId="12462"/>
    <cellStyle name="Normal 5 2 2 5 6" xfId="12463"/>
    <cellStyle name="Normal 5 2 2 5 6 2" xfId="12464"/>
    <cellStyle name="Normal 5 2 2 5 6 2 2" xfId="12465"/>
    <cellStyle name="Normal 5 2 2 5 6 3" xfId="12466"/>
    <cellStyle name="Normal 5 2 2 5 7" xfId="12467"/>
    <cellStyle name="Normal 5 2 2 5 7 2" xfId="12468"/>
    <cellStyle name="Normal 5 2 2 5 7 2 2" xfId="12469"/>
    <cellStyle name="Normal 5 2 2 5 7 3" xfId="12470"/>
    <cellStyle name="Normal 5 2 2 5 8" xfId="12471"/>
    <cellStyle name="Normal 5 2 2 5 8 2" xfId="12472"/>
    <cellStyle name="Normal 5 2 2 5 8 2 2" xfId="12473"/>
    <cellStyle name="Normal 5 2 2 5 8 3" xfId="12474"/>
    <cellStyle name="Normal 5 2 2 5 9" xfId="12475"/>
    <cellStyle name="Normal 5 2 2 5 9 2" xfId="12476"/>
    <cellStyle name="Normal 5 2 2 5 9 2 2" xfId="12477"/>
    <cellStyle name="Normal 5 2 2 5 9 3" xfId="12478"/>
    <cellStyle name="Normal 5 2 2 6" xfId="12479"/>
    <cellStyle name="Normal 5 2 2 6 10" xfId="12480"/>
    <cellStyle name="Normal 5 2 2 6 2" xfId="12481"/>
    <cellStyle name="Normal 5 2 2 6 2 2" xfId="12482"/>
    <cellStyle name="Normal 5 2 2 6 3" xfId="12483"/>
    <cellStyle name="Normal 5 2 2 6 4" xfId="12484"/>
    <cellStyle name="Normal 5 2 2 6 5" xfId="12485"/>
    <cellStyle name="Normal 5 2 2 6 6" xfId="12486"/>
    <cellStyle name="Normal 5 2 2 6 7" xfId="12487"/>
    <cellStyle name="Normal 5 2 2 6 8" xfId="12488"/>
    <cellStyle name="Normal 5 2 2 6 9" xfId="12489"/>
    <cellStyle name="Normal 5 2 2 7" xfId="12490"/>
    <cellStyle name="Normal 5 2 2 7 10" xfId="12491"/>
    <cellStyle name="Normal 5 2 2 7 2" xfId="12492"/>
    <cellStyle name="Normal 5 2 2 7 2 2" xfId="12493"/>
    <cellStyle name="Normal 5 2 2 7 3" xfId="12494"/>
    <cellStyle name="Normal 5 2 2 7 4" xfId="12495"/>
    <cellStyle name="Normal 5 2 2 7 5" xfId="12496"/>
    <cellStyle name="Normal 5 2 2 7 6" xfId="12497"/>
    <cellStyle name="Normal 5 2 2 7 7" xfId="12498"/>
    <cellStyle name="Normal 5 2 2 7 8" xfId="12499"/>
    <cellStyle name="Normal 5 2 2 7 9" xfId="12500"/>
    <cellStyle name="Normal 5 2 2 8" xfId="12501"/>
    <cellStyle name="Normal 5 2 2 8 2" xfId="12502"/>
    <cellStyle name="Normal 5 2 2 8 2 2" xfId="12503"/>
    <cellStyle name="Normal 5 2 2 8 3" xfId="12504"/>
    <cellStyle name="Normal 5 2 2 9" xfId="12505"/>
    <cellStyle name="Normal 5 2 2 9 2" xfId="12506"/>
    <cellStyle name="Normal 5 2 2 9 2 2" xfId="12507"/>
    <cellStyle name="Normal 5 2 2 9 3" xfId="12508"/>
    <cellStyle name="Normal 5 2 20" xfId="12509"/>
    <cellStyle name="Normal 5 2 21" xfId="12510"/>
    <cellStyle name="Normal 5 2 22" xfId="12511"/>
    <cellStyle name="Normal 5 2 23" xfId="12512"/>
    <cellStyle name="Normal 5 2 24" xfId="12513"/>
    <cellStyle name="Normal 5 2 25" xfId="12514"/>
    <cellStyle name="Normal 5 2 26" xfId="12515"/>
    <cellStyle name="Normal 5 2 3" xfId="12516"/>
    <cellStyle name="Normal 5 2 3 2" xfId="12517"/>
    <cellStyle name="Normal 5 2 3 3" xfId="12518"/>
    <cellStyle name="Normal 5 2 3 4" xfId="12519"/>
    <cellStyle name="Normal 5 2 3 5" xfId="12520"/>
    <cellStyle name="Normal 5 2 3 6" xfId="12521"/>
    <cellStyle name="Normal 5 2 3 7" xfId="12522"/>
    <cellStyle name="Normal 5 2 3 8" xfId="12523"/>
    <cellStyle name="Normal 5 2 4" xfId="12524"/>
    <cellStyle name="Normal 5 2 4 2" xfId="12525"/>
    <cellStyle name="Normal 5 2 4 3" xfId="12526"/>
    <cellStyle name="Normal 5 2 4 4" xfId="12527"/>
    <cellStyle name="Normal 5 2 4 5" xfId="12528"/>
    <cellStyle name="Normal 5 2 4 6" xfId="12529"/>
    <cellStyle name="Normal 5 2 4 7" xfId="12530"/>
    <cellStyle name="Normal 5 2 4 8" xfId="12531"/>
    <cellStyle name="Normal 5 2 5" xfId="12532"/>
    <cellStyle name="Normal 5 2 5 2" xfId="12533"/>
    <cellStyle name="Normal 5 2 5 3" xfId="12534"/>
    <cellStyle name="Normal 5 2 5 4" xfId="12535"/>
    <cellStyle name="Normal 5 2 5 5" xfId="12536"/>
    <cellStyle name="Normal 5 2 5 6" xfId="12537"/>
    <cellStyle name="Normal 5 2 5 7" xfId="12538"/>
    <cellStyle name="Normal 5 2 5 8" xfId="12539"/>
    <cellStyle name="Normal 5 2 6" xfId="12540"/>
    <cellStyle name="Normal 5 2 6 2" xfId="12541"/>
    <cellStyle name="Normal 5 2 6 3" xfId="12542"/>
    <cellStyle name="Normal 5 2 6 4" xfId="12543"/>
    <cellStyle name="Normal 5 2 6 5" xfId="12544"/>
    <cellStyle name="Normal 5 2 6 6" xfId="12545"/>
    <cellStyle name="Normal 5 2 6 7" xfId="12546"/>
    <cellStyle name="Normal 5 2 6 8" xfId="12547"/>
    <cellStyle name="Normal 5 2 7" xfId="12548"/>
    <cellStyle name="Normal 5 2 7 2" xfId="12549"/>
    <cellStyle name="Normal 5 2 7 3" xfId="12550"/>
    <cellStyle name="Normal 5 2 7 4" xfId="12551"/>
    <cellStyle name="Normal 5 2 7 5" xfId="12552"/>
    <cellStyle name="Normal 5 2 7 6" xfId="12553"/>
    <cellStyle name="Normal 5 2 7 7" xfId="12554"/>
    <cellStyle name="Normal 5 2 7 8" xfId="12555"/>
    <cellStyle name="Normal 5 2 8" xfId="12556"/>
    <cellStyle name="Normal 5 2 9" xfId="12557"/>
    <cellStyle name="Normal 5 20" xfId="12558"/>
    <cellStyle name="Normal 5 21" xfId="12559"/>
    <cellStyle name="Normal 5 22" xfId="12560"/>
    <cellStyle name="Normal 5 23" xfId="12561"/>
    <cellStyle name="Normal 5 24" xfId="12562"/>
    <cellStyle name="Normal 5 25" xfId="12563"/>
    <cellStyle name="Normal 5 26" xfId="12564"/>
    <cellStyle name="Normal 5 27" xfId="12565"/>
    <cellStyle name="Normal 5 28" xfId="12566"/>
    <cellStyle name="Normal 5 29" xfId="12567"/>
    <cellStyle name="Normal 5 3" xfId="12568"/>
    <cellStyle name="Normal 5 30" xfId="12569"/>
    <cellStyle name="Normal 5 31" xfId="12570"/>
    <cellStyle name="Normal 5 32" xfId="12571"/>
    <cellStyle name="Normal 5 33" xfId="12572"/>
    <cellStyle name="Normal 5 34" xfId="12573"/>
    <cellStyle name="Normal 5 35" xfId="12574"/>
    <cellStyle name="Normal 5 36" xfId="12575"/>
    <cellStyle name="Normal 5 37" xfId="12576"/>
    <cellStyle name="Normal 5 38" xfId="12577"/>
    <cellStyle name="Normal 5 39" xfId="12578"/>
    <cellStyle name="Normal 5 4" xfId="12579"/>
    <cellStyle name="Normal 5 40" xfId="12580"/>
    <cellStyle name="Normal 5 41" xfId="12581"/>
    <cellStyle name="Normal 5 42" xfId="12582"/>
    <cellStyle name="Normal 5 43" xfId="12583"/>
    <cellStyle name="Normal 5 44" xfId="12584"/>
    <cellStyle name="Normal 5 45" xfId="12585"/>
    <cellStyle name="Normal 5 46" xfId="12586"/>
    <cellStyle name="Normal 5 47" xfId="12587"/>
    <cellStyle name="Normal 5 48" xfId="12588"/>
    <cellStyle name="Normal 5 49" xfId="12589"/>
    <cellStyle name="Normal 5 5" xfId="12590"/>
    <cellStyle name="Normal 5 6" xfId="12591"/>
    <cellStyle name="Normal 5 7" xfId="12592"/>
    <cellStyle name="Normal 5 8" xfId="12593"/>
    <cellStyle name="Normal 5 9" xfId="12594"/>
    <cellStyle name="Normal 50" xfId="12595"/>
    <cellStyle name="Normal 51" xfId="12596"/>
    <cellStyle name="Normal 52" xfId="12597"/>
    <cellStyle name="Normal 53" xfId="12598"/>
    <cellStyle name="Normal 54" xfId="12599"/>
    <cellStyle name="Normal 55" xfId="12600"/>
    <cellStyle name="Normal 56" xfId="12601"/>
    <cellStyle name="Normal 57" xfId="12602"/>
    <cellStyle name="Normal 58" xfId="12603"/>
    <cellStyle name="Normal 59" xfId="12604"/>
    <cellStyle name="Normal 6" xfId="12605"/>
    <cellStyle name="Normal 6 10" xfId="12606"/>
    <cellStyle name="Normal 6 10 10" xfId="12607"/>
    <cellStyle name="Normal 6 10 10 2" xfId="12608"/>
    <cellStyle name="Normal 6 10 10 2 2" xfId="12609"/>
    <cellStyle name="Normal 6 10 10 3" xfId="12610"/>
    <cellStyle name="Normal 6 10 11" xfId="12611"/>
    <cellStyle name="Normal 6 10 11 2" xfId="12612"/>
    <cellStyle name="Normal 6 10 11 2 2" xfId="12613"/>
    <cellStyle name="Normal 6 10 11 3" xfId="12614"/>
    <cellStyle name="Normal 6 10 12" xfId="12615"/>
    <cellStyle name="Normal 6 10 12 2" xfId="12616"/>
    <cellStyle name="Normal 6 10 12 2 2" xfId="12617"/>
    <cellStyle name="Normal 6 10 12 3" xfId="12618"/>
    <cellStyle name="Normal 6 10 13" xfId="12619"/>
    <cellStyle name="Normal 6 10 13 2" xfId="12620"/>
    <cellStyle name="Normal 6 10 13 2 2" xfId="12621"/>
    <cellStyle name="Normal 6 10 13 3" xfId="12622"/>
    <cellStyle name="Normal 6 10 14" xfId="12623"/>
    <cellStyle name="Normal 6 10 14 2" xfId="12624"/>
    <cellStyle name="Normal 6 10 14 2 2" xfId="12625"/>
    <cellStyle name="Normal 6 10 14 3" xfId="12626"/>
    <cellStyle name="Normal 6 10 15" xfId="12627"/>
    <cellStyle name="Normal 6 10 15 2" xfId="12628"/>
    <cellStyle name="Normal 6 10 15 2 2" xfId="12629"/>
    <cellStyle name="Normal 6 10 15 3" xfId="12630"/>
    <cellStyle name="Normal 6 10 16" xfId="12631"/>
    <cellStyle name="Normal 6 10 16 2" xfId="12632"/>
    <cellStyle name="Normal 6 10 16 2 2" xfId="12633"/>
    <cellStyle name="Normal 6 10 16 3" xfId="12634"/>
    <cellStyle name="Normal 6 10 17" xfId="12635"/>
    <cellStyle name="Normal 6 10 17 2" xfId="12636"/>
    <cellStyle name="Normal 6 10 17 2 2" xfId="12637"/>
    <cellStyle name="Normal 6 10 17 3" xfId="12638"/>
    <cellStyle name="Normal 6 10 18" xfId="12639"/>
    <cellStyle name="Normal 6 10 18 2" xfId="12640"/>
    <cellStyle name="Normal 6 10 18 2 2" xfId="12641"/>
    <cellStyle name="Normal 6 10 18 3" xfId="12642"/>
    <cellStyle name="Normal 6 10 19" xfId="12643"/>
    <cellStyle name="Normal 6 10 19 2" xfId="12644"/>
    <cellStyle name="Normal 6 10 19 2 2" xfId="12645"/>
    <cellStyle name="Normal 6 10 19 3" xfId="12646"/>
    <cellStyle name="Normal 6 10 2" xfId="12647"/>
    <cellStyle name="Normal 6 10 2 10" xfId="12648"/>
    <cellStyle name="Normal 6 10 2 10 2" xfId="12649"/>
    <cellStyle name="Normal 6 10 2 10 2 2" xfId="12650"/>
    <cellStyle name="Normal 6 10 2 10 3" xfId="12651"/>
    <cellStyle name="Normal 6 10 2 11" xfId="12652"/>
    <cellStyle name="Normal 6 10 2 11 2" xfId="12653"/>
    <cellStyle name="Normal 6 10 2 11 2 2" xfId="12654"/>
    <cellStyle name="Normal 6 10 2 11 3" xfId="12655"/>
    <cellStyle name="Normal 6 10 2 12" xfId="12656"/>
    <cellStyle name="Normal 6 10 2 12 2" xfId="12657"/>
    <cellStyle name="Normal 6 10 2 12 2 2" xfId="12658"/>
    <cellStyle name="Normal 6 10 2 12 3" xfId="12659"/>
    <cellStyle name="Normal 6 10 2 13" xfId="12660"/>
    <cellStyle name="Normal 6 10 2 13 2" xfId="12661"/>
    <cellStyle name="Normal 6 10 2 13 2 2" xfId="12662"/>
    <cellStyle name="Normal 6 10 2 13 3" xfId="12663"/>
    <cellStyle name="Normal 6 10 2 14" xfId="12664"/>
    <cellStyle name="Normal 6 10 2 14 2" xfId="12665"/>
    <cellStyle name="Normal 6 10 2 14 2 2" xfId="12666"/>
    <cellStyle name="Normal 6 10 2 14 3" xfId="12667"/>
    <cellStyle name="Normal 6 10 2 15" xfId="12668"/>
    <cellStyle name="Normal 6 10 2 15 2" xfId="12669"/>
    <cellStyle name="Normal 6 10 2 15 2 2" xfId="12670"/>
    <cellStyle name="Normal 6 10 2 15 3" xfId="12671"/>
    <cellStyle name="Normal 6 10 2 16" xfId="12672"/>
    <cellStyle name="Normal 6 10 2 16 2" xfId="12673"/>
    <cellStyle name="Normal 6 10 2 17" xfId="12674"/>
    <cellStyle name="Normal 6 10 2 18" xfId="12675"/>
    <cellStyle name="Normal 6 10 2 19" xfId="12676"/>
    <cellStyle name="Normal 6 10 2 2" xfId="12677"/>
    <cellStyle name="Normal 6 10 2 2 10" xfId="12678"/>
    <cellStyle name="Normal 6 10 2 2 2" xfId="12679"/>
    <cellStyle name="Normal 6 10 2 2 2 2" xfId="12680"/>
    <cellStyle name="Normal 6 10 2 2 3" xfId="12681"/>
    <cellStyle name="Normal 6 10 2 2 4" xfId="12682"/>
    <cellStyle name="Normal 6 10 2 2 5" xfId="12683"/>
    <cellStyle name="Normal 6 10 2 2 6" xfId="12684"/>
    <cellStyle name="Normal 6 10 2 2 7" xfId="12685"/>
    <cellStyle name="Normal 6 10 2 2 8" xfId="12686"/>
    <cellStyle name="Normal 6 10 2 2 9" xfId="12687"/>
    <cellStyle name="Normal 6 10 2 20" xfId="12688"/>
    <cellStyle name="Normal 6 10 2 21" xfId="12689"/>
    <cellStyle name="Normal 6 10 2 22" xfId="12690"/>
    <cellStyle name="Normal 6 10 2 23" xfId="12691"/>
    <cellStyle name="Normal 6 10 2 24" xfId="12692"/>
    <cellStyle name="Normal 6 10 2 3" xfId="12693"/>
    <cellStyle name="Normal 6 10 2 3 10" xfId="12694"/>
    <cellStyle name="Normal 6 10 2 3 2" xfId="12695"/>
    <cellStyle name="Normal 6 10 2 3 2 2" xfId="12696"/>
    <cellStyle name="Normal 6 10 2 3 3" xfId="12697"/>
    <cellStyle name="Normal 6 10 2 3 4" xfId="12698"/>
    <cellStyle name="Normal 6 10 2 3 5" xfId="12699"/>
    <cellStyle name="Normal 6 10 2 3 6" xfId="12700"/>
    <cellStyle name="Normal 6 10 2 3 7" xfId="12701"/>
    <cellStyle name="Normal 6 10 2 3 8" xfId="12702"/>
    <cellStyle name="Normal 6 10 2 3 9" xfId="12703"/>
    <cellStyle name="Normal 6 10 2 4" xfId="12704"/>
    <cellStyle name="Normal 6 10 2 4 2" xfId="12705"/>
    <cellStyle name="Normal 6 10 2 4 2 2" xfId="12706"/>
    <cellStyle name="Normal 6 10 2 4 3" xfId="12707"/>
    <cellStyle name="Normal 6 10 2 5" xfId="12708"/>
    <cellStyle name="Normal 6 10 2 5 2" xfId="12709"/>
    <cellStyle name="Normal 6 10 2 5 2 2" xfId="12710"/>
    <cellStyle name="Normal 6 10 2 5 3" xfId="12711"/>
    <cellStyle name="Normal 6 10 2 6" xfId="12712"/>
    <cellStyle name="Normal 6 10 2 6 2" xfId="12713"/>
    <cellStyle name="Normal 6 10 2 6 2 2" xfId="12714"/>
    <cellStyle name="Normal 6 10 2 6 3" xfId="12715"/>
    <cellStyle name="Normal 6 10 2 7" xfId="12716"/>
    <cellStyle name="Normal 6 10 2 7 2" xfId="12717"/>
    <cellStyle name="Normal 6 10 2 7 2 2" xfId="12718"/>
    <cellStyle name="Normal 6 10 2 7 3" xfId="12719"/>
    <cellStyle name="Normal 6 10 2 8" xfId="12720"/>
    <cellStyle name="Normal 6 10 2 8 2" xfId="12721"/>
    <cellStyle name="Normal 6 10 2 8 2 2" xfId="12722"/>
    <cellStyle name="Normal 6 10 2 8 3" xfId="12723"/>
    <cellStyle name="Normal 6 10 2 9" xfId="12724"/>
    <cellStyle name="Normal 6 10 2 9 2" xfId="12725"/>
    <cellStyle name="Normal 6 10 2 9 2 2" xfId="12726"/>
    <cellStyle name="Normal 6 10 2 9 3" xfId="12727"/>
    <cellStyle name="Normal 6 10 20" xfId="12728"/>
    <cellStyle name="Normal 6 10 20 2" xfId="12729"/>
    <cellStyle name="Normal 6 10 21" xfId="12730"/>
    <cellStyle name="Normal 6 10 22" xfId="12731"/>
    <cellStyle name="Normal 6 10 23" xfId="12732"/>
    <cellStyle name="Normal 6 10 24" xfId="12733"/>
    <cellStyle name="Normal 6 10 25" xfId="12734"/>
    <cellStyle name="Normal 6 10 26" xfId="12735"/>
    <cellStyle name="Normal 6 10 27" xfId="12736"/>
    <cellStyle name="Normal 6 10 28" xfId="12737"/>
    <cellStyle name="Normal 6 10 3" xfId="12738"/>
    <cellStyle name="Normal 6 10 3 10" xfId="12739"/>
    <cellStyle name="Normal 6 10 3 10 2" xfId="12740"/>
    <cellStyle name="Normal 6 10 3 10 2 2" xfId="12741"/>
    <cellStyle name="Normal 6 10 3 10 3" xfId="12742"/>
    <cellStyle name="Normal 6 10 3 11" xfId="12743"/>
    <cellStyle name="Normal 6 10 3 11 2" xfId="12744"/>
    <cellStyle name="Normal 6 10 3 11 2 2" xfId="12745"/>
    <cellStyle name="Normal 6 10 3 11 3" xfId="12746"/>
    <cellStyle name="Normal 6 10 3 12" xfId="12747"/>
    <cellStyle name="Normal 6 10 3 12 2" xfId="12748"/>
    <cellStyle name="Normal 6 10 3 12 2 2" xfId="12749"/>
    <cellStyle name="Normal 6 10 3 12 3" xfId="12750"/>
    <cellStyle name="Normal 6 10 3 13" xfId="12751"/>
    <cellStyle name="Normal 6 10 3 13 2" xfId="12752"/>
    <cellStyle name="Normal 6 10 3 13 2 2" xfId="12753"/>
    <cellStyle name="Normal 6 10 3 13 3" xfId="12754"/>
    <cellStyle name="Normal 6 10 3 14" xfId="12755"/>
    <cellStyle name="Normal 6 10 3 14 2" xfId="12756"/>
    <cellStyle name="Normal 6 10 3 14 2 2" xfId="12757"/>
    <cellStyle name="Normal 6 10 3 14 3" xfId="12758"/>
    <cellStyle name="Normal 6 10 3 15" xfId="12759"/>
    <cellStyle name="Normal 6 10 3 15 2" xfId="12760"/>
    <cellStyle name="Normal 6 10 3 15 2 2" xfId="12761"/>
    <cellStyle name="Normal 6 10 3 15 3" xfId="12762"/>
    <cellStyle name="Normal 6 10 3 16" xfId="12763"/>
    <cellStyle name="Normal 6 10 3 16 2" xfId="12764"/>
    <cellStyle name="Normal 6 10 3 17" xfId="12765"/>
    <cellStyle name="Normal 6 10 3 18" xfId="12766"/>
    <cellStyle name="Normal 6 10 3 19" xfId="12767"/>
    <cellStyle name="Normal 6 10 3 2" xfId="12768"/>
    <cellStyle name="Normal 6 10 3 2 10" xfId="12769"/>
    <cellStyle name="Normal 6 10 3 2 2" xfId="12770"/>
    <cellStyle name="Normal 6 10 3 2 2 2" xfId="12771"/>
    <cellStyle name="Normal 6 10 3 2 3" xfId="12772"/>
    <cellStyle name="Normal 6 10 3 2 4" xfId="12773"/>
    <cellStyle name="Normal 6 10 3 2 5" xfId="12774"/>
    <cellStyle name="Normal 6 10 3 2 6" xfId="12775"/>
    <cellStyle name="Normal 6 10 3 2 7" xfId="12776"/>
    <cellStyle name="Normal 6 10 3 2 8" xfId="12777"/>
    <cellStyle name="Normal 6 10 3 2 9" xfId="12778"/>
    <cellStyle name="Normal 6 10 3 20" xfId="12779"/>
    <cellStyle name="Normal 6 10 3 21" xfId="12780"/>
    <cellStyle name="Normal 6 10 3 22" xfId="12781"/>
    <cellStyle name="Normal 6 10 3 23" xfId="12782"/>
    <cellStyle name="Normal 6 10 3 24" xfId="12783"/>
    <cellStyle name="Normal 6 10 3 3" xfId="12784"/>
    <cellStyle name="Normal 6 10 3 3 10" xfId="12785"/>
    <cellStyle name="Normal 6 10 3 3 2" xfId="12786"/>
    <cellStyle name="Normal 6 10 3 3 2 2" xfId="12787"/>
    <cellStyle name="Normal 6 10 3 3 3" xfId="12788"/>
    <cellStyle name="Normal 6 10 3 3 4" xfId="12789"/>
    <cellStyle name="Normal 6 10 3 3 5" xfId="12790"/>
    <cellStyle name="Normal 6 10 3 3 6" xfId="12791"/>
    <cellStyle name="Normal 6 10 3 3 7" xfId="12792"/>
    <cellStyle name="Normal 6 10 3 3 8" xfId="12793"/>
    <cellStyle name="Normal 6 10 3 3 9" xfId="12794"/>
    <cellStyle name="Normal 6 10 3 4" xfId="12795"/>
    <cellStyle name="Normal 6 10 3 4 2" xfId="12796"/>
    <cellStyle name="Normal 6 10 3 4 2 2" xfId="12797"/>
    <cellStyle name="Normal 6 10 3 4 3" xfId="12798"/>
    <cellStyle name="Normal 6 10 3 5" xfId="12799"/>
    <cellStyle name="Normal 6 10 3 5 2" xfId="12800"/>
    <cellStyle name="Normal 6 10 3 5 2 2" xfId="12801"/>
    <cellStyle name="Normal 6 10 3 5 3" xfId="12802"/>
    <cellStyle name="Normal 6 10 3 6" xfId="12803"/>
    <cellStyle name="Normal 6 10 3 6 2" xfId="12804"/>
    <cellStyle name="Normal 6 10 3 6 2 2" xfId="12805"/>
    <cellStyle name="Normal 6 10 3 6 3" xfId="12806"/>
    <cellStyle name="Normal 6 10 3 7" xfId="12807"/>
    <cellStyle name="Normal 6 10 3 7 2" xfId="12808"/>
    <cellStyle name="Normal 6 10 3 7 2 2" xfId="12809"/>
    <cellStyle name="Normal 6 10 3 7 3" xfId="12810"/>
    <cellStyle name="Normal 6 10 3 8" xfId="12811"/>
    <cellStyle name="Normal 6 10 3 8 2" xfId="12812"/>
    <cellStyle name="Normal 6 10 3 8 2 2" xfId="12813"/>
    <cellStyle name="Normal 6 10 3 8 3" xfId="12814"/>
    <cellStyle name="Normal 6 10 3 9" xfId="12815"/>
    <cellStyle name="Normal 6 10 3 9 2" xfId="12816"/>
    <cellStyle name="Normal 6 10 3 9 2 2" xfId="12817"/>
    <cellStyle name="Normal 6 10 3 9 3" xfId="12818"/>
    <cellStyle name="Normal 6 10 4" xfId="12819"/>
    <cellStyle name="Normal 6 10 4 10" xfId="12820"/>
    <cellStyle name="Normal 6 10 4 10 2" xfId="12821"/>
    <cellStyle name="Normal 6 10 4 10 2 2" xfId="12822"/>
    <cellStyle name="Normal 6 10 4 10 3" xfId="12823"/>
    <cellStyle name="Normal 6 10 4 11" xfId="12824"/>
    <cellStyle name="Normal 6 10 4 11 2" xfId="12825"/>
    <cellStyle name="Normal 6 10 4 11 2 2" xfId="12826"/>
    <cellStyle name="Normal 6 10 4 11 3" xfId="12827"/>
    <cellStyle name="Normal 6 10 4 12" xfId="12828"/>
    <cellStyle name="Normal 6 10 4 12 2" xfId="12829"/>
    <cellStyle name="Normal 6 10 4 12 2 2" xfId="12830"/>
    <cellStyle name="Normal 6 10 4 12 3" xfId="12831"/>
    <cellStyle name="Normal 6 10 4 13" xfId="12832"/>
    <cellStyle name="Normal 6 10 4 13 2" xfId="12833"/>
    <cellStyle name="Normal 6 10 4 13 2 2" xfId="12834"/>
    <cellStyle name="Normal 6 10 4 13 3" xfId="12835"/>
    <cellStyle name="Normal 6 10 4 14" xfId="12836"/>
    <cellStyle name="Normal 6 10 4 14 2" xfId="12837"/>
    <cellStyle name="Normal 6 10 4 14 2 2" xfId="12838"/>
    <cellStyle name="Normal 6 10 4 14 3" xfId="12839"/>
    <cellStyle name="Normal 6 10 4 15" xfId="12840"/>
    <cellStyle name="Normal 6 10 4 15 2" xfId="12841"/>
    <cellStyle name="Normal 6 10 4 15 2 2" xfId="12842"/>
    <cellStyle name="Normal 6 10 4 15 3" xfId="12843"/>
    <cellStyle name="Normal 6 10 4 16" xfId="12844"/>
    <cellStyle name="Normal 6 10 4 16 2" xfId="12845"/>
    <cellStyle name="Normal 6 10 4 17" xfId="12846"/>
    <cellStyle name="Normal 6 10 4 18" xfId="12847"/>
    <cellStyle name="Normal 6 10 4 19" xfId="12848"/>
    <cellStyle name="Normal 6 10 4 2" xfId="12849"/>
    <cellStyle name="Normal 6 10 4 2 10" xfId="12850"/>
    <cellStyle name="Normal 6 10 4 2 2" xfId="12851"/>
    <cellStyle name="Normal 6 10 4 2 2 2" xfId="12852"/>
    <cellStyle name="Normal 6 10 4 2 3" xfId="12853"/>
    <cellStyle name="Normal 6 10 4 2 4" xfId="12854"/>
    <cellStyle name="Normal 6 10 4 2 5" xfId="12855"/>
    <cellStyle name="Normal 6 10 4 2 6" xfId="12856"/>
    <cellStyle name="Normal 6 10 4 2 7" xfId="12857"/>
    <cellStyle name="Normal 6 10 4 2 8" xfId="12858"/>
    <cellStyle name="Normal 6 10 4 2 9" xfId="12859"/>
    <cellStyle name="Normal 6 10 4 20" xfId="12860"/>
    <cellStyle name="Normal 6 10 4 21" xfId="12861"/>
    <cellStyle name="Normal 6 10 4 22" xfId="12862"/>
    <cellStyle name="Normal 6 10 4 23" xfId="12863"/>
    <cellStyle name="Normal 6 10 4 24" xfId="12864"/>
    <cellStyle name="Normal 6 10 4 3" xfId="12865"/>
    <cellStyle name="Normal 6 10 4 3 10" xfId="12866"/>
    <cellStyle name="Normal 6 10 4 3 2" xfId="12867"/>
    <cellStyle name="Normal 6 10 4 3 2 2" xfId="12868"/>
    <cellStyle name="Normal 6 10 4 3 3" xfId="12869"/>
    <cellStyle name="Normal 6 10 4 3 4" xfId="12870"/>
    <cellStyle name="Normal 6 10 4 3 5" xfId="12871"/>
    <cellStyle name="Normal 6 10 4 3 6" xfId="12872"/>
    <cellStyle name="Normal 6 10 4 3 7" xfId="12873"/>
    <cellStyle name="Normal 6 10 4 3 8" xfId="12874"/>
    <cellStyle name="Normal 6 10 4 3 9" xfId="12875"/>
    <cellStyle name="Normal 6 10 4 4" xfId="12876"/>
    <cellStyle name="Normal 6 10 4 4 2" xfId="12877"/>
    <cellStyle name="Normal 6 10 4 4 2 2" xfId="12878"/>
    <cellStyle name="Normal 6 10 4 4 3" xfId="12879"/>
    <cellStyle name="Normal 6 10 4 5" xfId="12880"/>
    <cellStyle name="Normal 6 10 4 5 2" xfId="12881"/>
    <cellStyle name="Normal 6 10 4 5 2 2" xfId="12882"/>
    <cellStyle name="Normal 6 10 4 5 3" xfId="12883"/>
    <cellStyle name="Normal 6 10 4 6" xfId="12884"/>
    <cellStyle name="Normal 6 10 4 6 2" xfId="12885"/>
    <cellStyle name="Normal 6 10 4 6 2 2" xfId="12886"/>
    <cellStyle name="Normal 6 10 4 6 3" xfId="12887"/>
    <cellStyle name="Normal 6 10 4 7" xfId="12888"/>
    <cellStyle name="Normal 6 10 4 7 2" xfId="12889"/>
    <cellStyle name="Normal 6 10 4 7 2 2" xfId="12890"/>
    <cellStyle name="Normal 6 10 4 7 3" xfId="12891"/>
    <cellStyle name="Normal 6 10 4 8" xfId="12892"/>
    <cellStyle name="Normal 6 10 4 8 2" xfId="12893"/>
    <cellStyle name="Normal 6 10 4 8 2 2" xfId="12894"/>
    <cellStyle name="Normal 6 10 4 8 3" xfId="12895"/>
    <cellStyle name="Normal 6 10 4 9" xfId="12896"/>
    <cellStyle name="Normal 6 10 4 9 2" xfId="12897"/>
    <cellStyle name="Normal 6 10 4 9 2 2" xfId="12898"/>
    <cellStyle name="Normal 6 10 4 9 3" xfId="12899"/>
    <cellStyle name="Normal 6 10 5" xfId="12900"/>
    <cellStyle name="Normal 6 10 5 10" xfId="12901"/>
    <cellStyle name="Normal 6 10 5 10 2" xfId="12902"/>
    <cellStyle name="Normal 6 10 5 10 2 2" xfId="12903"/>
    <cellStyle name="Normal 6 10 5 10 3" xfId="12904"/>
    <cellStyle name="Normal 6 10 5 11" xfId="12905"/>
    <cellStyle name="Normal 6 10 5 11 2" xfId="12906"/>
    <cellStyle name="Normal 6 10 5 11 2 2" xfId="12907"/>
    <cellStyle name="Normal 6 10 5 11 3" xfId="12908"/>
    <cellStyle name="Normal 6 10 5 12" xfId="12909"/>
    <cellStyle name="Normal 6 10 5 12 2" xfId="12910"/>
    <cellStyle name="Normal 6 10 5 12 2 2" xfId="12911"/>
    <cellStyle name="Normal 6 10 5 12 3" xfId="12912"/>
    <cellStyle name="Normal 6 10 5 13" xfId="12913"/>
    <cellStyle name="Normal 6 10 5 13 2" xfId="12914"/>
    <cellStyle name="Normal 6 10 5 13 2 2" xfId="12915"/>
    <cellStyle name="Normal 6 10 5 13 3" xfId="12916"/>
    <cellStyle name="Normal 6 10 5 14" xfId="12917"/>
    <cellStyle name="Normal 6 10 5 14 2" xfId="12918"/>
    <cellStyle name="Normal 6 10 5 14 2 2" xfId="12919"/>
    <cellStyle name="Normal 6 10 5 14 3" xfId="12920"/>
    <cellStyle name="Normal 6 10 5 15" xfId="12921"/>
    <cellStyle name="Normal 6 10 5 15 2" xfId="12922"/>
    <cellStyle name="Normal 6 10 5 15 2 2" xfId="12923"/>
    <cellStyle name="Normal 6 10 5 15 3" xfId="12924"/>
    <cellStyle name="Normal 6 10 5 16" xfId="12925"/>
    <cellStyle name="Normal 6 10 5 16 2" xfId="12926"/>
    <cellStyle name="Normal 6 10 5 17" xfId="12927"/>
    <cellStyle name="Normal 6 10 5 18" xfId="12928"/>
    <cellStyle name="Normal 6 10 5 19" xfId="12929"/>
    <cellStyle name="Normal 6 10 5 2" xfId="12930"/>
    <cellStyle name="Normal 6 10 5 2 10" xfId="12931"/>
    <cellStyle name="Normal 6 10 5 2 2" xfId="12932"/>
    <cellStyle name="Normal 6 10 5 2 2 2" xfId="12933"/>
    <cellStyle name="Normal 6 10 5 2 3" xfId="12934"/>
    <cellStyle name="Normal 6 10 5 2 4" xfId="12935"/>
    <cellStyle name="Normal 6 10 5 2 5" xfId="12936"/>
    <cellStyle name="Normal 6 10 5 2 6" xfId="12937"/>
    <cellStyle name="Normal 6 10 5 2 7" xfId="12938"/>
    <cellStyle name="Normal 6 10 5 2 8" xfId="12939"/>
    <cellStyle name="Normal 6 10 5 2 9" xfId="12940"/>
    <cellStyle name="Normal 6 10 5 20" xfId="12941"/>
    <cellStyle name="Normal 6 10 5 21" xfId="12942"/>
    <cellStyle name="Normal 6 10 5 22" xfId="12943"/>
    <cellStyle name="Normal 6 10 5 23" xfId="12944"/>
    <cellStyle name="Normal 6 10 5 24" xfId="12945"/>
    <cellStyle name="Normal 6 10 5 3" xfId="12946"/>
    <cellStyle name="Normal 6 10 5 3 10" xfId="12947"/>
    <cellStyle name="Normal 6 10 5 3 2" xfId="12948"/>
    <cellStyle name="Normal 6 10 5 3 2 2" xfId="12949"/>
    <cellStyle name="Normal 6 10 5 3 3" xfId="12950"/>
    <cellStyle name="Normal 6 10 5 3 4" xfId="12951"/>
    <cellStyle name="Normal 6 10 5 3 5" xfId="12952"/>
    <cellStyle name="Normal 6 10 5 3 6" xfId="12953"/>
    <cellStyle name="Normal 6 10 5 3 7" xfId="12954"/>
    <cellStyle name="Normal 6 10 5 3 8" xfId="12955"/>
    <cellStyle name="Normal 6 10 5 3 9" xfId="12956"/>
    <cellStyle name="Normal 6 10 5 4" xfId="12957"/>
    <cellStyle name="Normal 6 10 5 4 2" xfId="12958"/>
    <cellStyle name="Normal 6 10 5 4 2 2" xfId="12959"/>
    <cellStyle name="Normal 6 10 5 4 3" xfId="12960"/>
    <cellStyle name="Normal 6 10 5 5" xfId="12961"/>
    <cellStyle name="Normal 6 10 5 5 2" xfId="12962"/>
    <cellStyle name="Normal 6 10 5 5 2 2" xfId="12963"/>
    <cellStyle name="Normal 6 10 5 5 3" xfId="12964"/>
    <cellStyle name="Normal 6 10 5 6" xfId="12965"/>
    <cellStyle name="Normal 6 10 5 6 2" xfId="12966"/>
    <cellStyle name="Normal 6 10 5 6 2 2" xfId="12967"/>
    <cellStyle name="Normal 6 10 5 6 3" xfId="12968"/>
    <cellStyle name="Normal 6 10 5 7" xfId="12969"/>
    <cellStyle name="Normal 6 10 5 7 2" xfId="12970"/>
    <cellStyle name="Normal 6 10 5 7 2 2" xfId="12971"/>
    <cellStyle name="Normal 6 10 5 7 3" xfId="12972"/>
    <cellStyle name="Normal 6 10 5 8" xfId="12973"/>
    <cellStyle name="Normal 6 10 5 8 2" xfId="12974"/>
    <cellStyle name="Normal 6 10 5 8 2 2" xfId="12975"/>
    <cellStyle name="Normal 6 10 5 8 3" xfId="12976"/>
    <cellStyle name="Normal 6 10 5 9" xfId="12977"/>
    <cellStyle name="Normal 6 10 5 9 2" xfId="12978"/>
    <cellStyle name="Normal 6 10 5 9 2 2" xfId="12979"/>
    <cellStyle name="Normal 6 10 5 9 3" xfId="12980"/>
    <cellStyle name="Normal 6 10 6" xfId="12981"/>
    <cellStyle name="Normal 6 10 6 10" xfId="12982"/>
    <cellStyle name="Normal 6 10 6 2" xfId="12983"/>
    <cellStyle name="Normal 6 10 6 2 2" xfId="12984"/>
    <cellStyle name="Normal 6 10 6 3" xfId="12985"/>
    <cellStyle name="Normal 6 10 6 4" xfId="12986"/>
    <cellStyle name="Normal 6 10 6 5" xfId="12987"/>
    <cellStyle name="Normal 6 10 6 6" xfId="12988"/>
    <cellStyle name="Normal 6 10 6 7" xfId="12989"/>
    <cellStyle name="Normal 6 10 6 8" xfId="12990"/>
    <cellStyle name="Normal 6 10 6 9" xfId="12991"/>
    <cellStyle name="Normal 6 10 7" xfId="12992"/>
    <cellStyle name="Normal 6 10 7 10" xfId="12993"/>
    <cellStyle name="Normal 6 10 7 2" xfId="12994"/>
    <cellStyle name="Normal 6 10 7 2 2" xfId="12995"/>
    <cellStyle name="Normal 6 10 7 3" xfId="12996"/>
    <cellStyle name="Normal 6 10 7 4" xfId="12997"/>
    <cellStyle name="Normal 6 10 7 5" xfId="12998"/>
    <cellStyle name="Normal 6 10 7 6" xfId="12999"/>
    <cellStyle name="Normal 6 10 7 7" xfId="13000"/>
    <cellStyle name="Normal 6 10 7 8" xfId="13001"/>
    <cellStyle name="Normal 6 10 7 9" xfId="13002"/>
    <cellStyle name="Normal 6 10 8" xfId="13003"/>
    <cellStyle name="Normal 6 10 8 2" xfId="13004"/>
    <cellStyle name="Normal 6 10 8 2 2" xfId="13005"/>
    <cellStyle name="Normal 6 10 8 3" xfId="13006"/>
    <cellStyle name="Normal 6 10 9" xfId="13007"/>
    <cellStyle name="Normal 6 10 9 2" xfId="13008"/>
    <cellStyle name="Normal 6 10 9 2 2" xfId="13009"/>
    <cellStyle name="Normal 6 10 9 3" xfId="13010"/>
    <cellStyle name="Normal 6 11" xfId="13011"/>
    <cellStyle name="Normal 6 11 10" xfId="13012"/>
    <cellStyle name="Normal 6 11 10 2" xfId="13013"/>
    <cellStyle name="Normal 6 11 10 2 2" xfId="13014"/>
    <cellStyle name="Normal 6 11 10 3" xfId="13015"/>
    <cellStyle name="Normal 6 11 11" xfId="13016"/>
    <cellStyle name="Normal 6 11 11 2" xfId="13017"/>
    <cellStyle name="Normal 6 11 11 2 2" xfId="13018"/>
    <cellStyle name="Normal 6 11 11 3" xfId="13019"/>
    <cellStyle name="Normal 6 11 12" xfId="13020"/>
    <cellStyle name="Normal 6 11 12 2" xfId="13021"/>
    <cellStyle name="Normal 6 11 12 2 2" xfId="13022"/>
    <cellStyle name="Normal 6 11 12 3" xfId="13023"/>
    <cellStyle name="Normal 6 11 13" xfId="13024"/>
    <cellStyle name="Normal 6 11 13 2" xfId="13025"/>
    <cellStyle name="Normal 6 11 13 2 2" xfId="13026"/>
    <cellStyle name="Normal 6 11 13 3" xfId="13027"/>
    <cellStyle name="Normal 6 11 14" xfId="13028"/>
    <cellStyle name="Normal 6 11 14 2" xfId="13029"/>
    <cellStyle name="Normal 6 11 14 2 2" xfId="13030"/>
    <cellStyle name="Normal 6 11 14 3" xfId="13031"/>
    <cellStyle name="Normal 6 11 15" xfId="13032"/>
    <cellStyle name="Normal 6 11 15 2" xfId="13033"/>
    <cellStyle name="Normal 6 11 15 2 2" xfId="13034"/>
    <cellStyle name="Normal 6 11 15 3" xfId="13035"/>
    <cellStyle name="Normal 6 11 16" xfId="13036"/>
    <cellStyle name="Normal 6 11 16 2" xfId="13037"/>
    <cellStyle name="Normal 6 11 16 2 2" xfId="13038"/>
    <cellStyle name="Normal 6 11 16 3" xfId="13039"/>
    <cellStyle name="Normal 6 11 17" xfId="13040"/>
    <cellStyle name="Normal 6 11 17 2" xfId="13041"/>
    <cellStyle name="Normal 6 11 17 2 2" xfId="13042"/>
    <cellStyle name="Normal 6 11 17 3" xfId="13043"/>
    <cellStyle name="Normal 6 11 18" xfId="13044"/>
    <cellStyle name="Normal 6 11 18 2" xfId="13045"/>
    <cellStyle name="Normal 6 11 18 2 2" xfId="13046"/>
    <cellStyle name="Normal 6 11 18 3" xfId="13047"/>
    <cellStyle name="Normal 6 11 19" xfId="13048"/>
    <cellStyle name="Normal 6 11 19 2" xfId="13049"/>
    <cellStyle name="Normal 6 11 19 2 2" xfId="13050"/>
    <cellStyle name="Normal 6 11 19 3" xfId="13051"/>
    <cellStyle name="Normal 6 11 2" xfId="13052"/>
    <cellStyle name="Normal 6 11 2 10" xfId="13053"/>
    <cellStyle name="Normal 6 11 2 10 2" xfId="13054"/>
    <cellStyle name="Normal 6 11 2 10 2 2" xfId="13055"/>
    <cellStyle name="Normal 6 11 2 10 3" xfId="13056"/>
    <cellStyle name="Normal 6 11 2 11" xfId="13057"/>
    <cellStyle name="Normal 6 11 2 11 2" xfId="13058"/>
    <cellStyle name="Normal 6 11 2 11 2 2" xfId="13059"/>
    <cellStyle name="Normal 6 11 2 11 3" xfId="13060"/>
    <cellStyle name="Normal 6 11 2 12" xfId="13061"/>
    <cellStyle name="Normal 6 11 2 12 2" xfId="13062"/>
    <cellStyle name="Normal 6 11 2 12 2 2" xfId="13063"/>
    <cellStyle name="Normal 6 11 2 12 3" xfId="13064"/>
    <cellStyle name="Normal 6 11 2 13" xfId="13065"/>
    <cellStyle name="Normal 6 11 2 13 2" xfId="13066"/>
    <cellStyle name="Normal 6 11 2 13 2 2" xfId="13067"/>
    <cellStyle name="Normal 6 11 2 13 3" xfId="13068"/>
    <cellStyle name="Normal 6 11 2 14" xfId="13069"/>
    <cellStyle name="Normal 6 11 2 14 2" xfId="13070"/>
    <cellStyle name="Normal 6 11 2 14 2 2" xfId="13071"/>
    <cellStyle name="Normal 6 11 2 14 3" xfId="13072"/>
    <cellStyle name="Normal 6 11 2 15" xfId="13073"/>
    <cellStyle name="Normal 6 11 2 15 2" xfId="13074"/>
    <cellStyle name="Normal 6 11 2 15 2 2" xfId="13075"/>
    <cellStyle name="Normal 6 11 2 15 3" xfId="13076"/>
    <cellStyle name="Normal 6 11 2 16" xfId="13077"/>
    <cellStyle name="Normal 6 11 2 16 2" xfId="13078"/>
    <cellStyle name="Normal 6 11 2 17" xfId="13079"/>
    <cellStyle name="Normal 6 11 2 18" xfId="13080"/>
    <cellStyle name="Normal 6 11 2 19" xfId="13081"/>
    <cellStyle name="Normal 6 11 2 2" xfId="13082"/>
    <cellStyle name="Normal 6 11 2 2 10" xfId="13083"/>
    <cellStyle name="Normal 6 11 2 2 2" xfId="13084"/>
    <cellStyle name="Normal 6 11 2 2 2 2" xfId="13085"/>
    <cellStyle name="Normal 6 11 2 2 3" xfId="13086"/>
    <cellStyle name="Normal 6 11 2 2 4" xfId="13087"/>
    <cellStyle name="Normal 6 11 2 2 5" xfId="13088"/>
    <cellStyle name="Normal 6 11 2 2 6" xfId="13089"/>
    <cellStyle name="Normal 6 11 2 2 7" xfId="13090"/>
    <cellStyle name="Normal 6 11 2 2 8" xfId="13091"/>
    <cellStyle name="Normal 6 11 2 2 9" xfId="13092"/>
    <cellStyle name="Normal 6 11 2 20" xfId="13093"/>
    <cellStyle name="Normal 6 11 2 21" xfId="13094"/>
    <cellStyle name="Normal 6 11 2 22" xfId="13095"/>
    <cellStyle name="Normal 6 11 2 23" xfId="13096"/>
    <cellStyle name="Normal 6 11 2 24" xfId="13097"/>
    <cellStyle name="Normal 6 11 2 3" xfId="13098"/>
    <cellStyle name="Normal 6 11 2 3 10" xfId="13099"/>
    <cellStyle name="Normal 6 11 2 3 2" xfId="13100"/>
    <cellStyle name="Normal 6 11 2 3 2 2" xfId="13101"/>
    <cellStyle name="Normal 6 11 2 3 3" xfId="13102"/>
    <cellStyle name="Normal 6 11 2 3 4" xfId="13103"/>
    <cellStyle name="Normal 6 11 2 3 5" xfId="13104"/>
    <cellStyle name="Normal 6 11 2 3 6" xfId="13105"/>
    <cellStyle name="Normal 6 11 2 3 7" xfId="13106"/>
    <cellStyle name="Normal 6 11 2 3 8" xfId="13107"/>
    <cellStyle name="Normal 6 11 2 3 9" xfId="13108"/>
    <cellStyle name="Normal 6 11 2 4" xfId="13109"/>
    <cellStyle name="Normal 6 11 2 4 2" xfId="13110"/>
    <cellStyle name="Normal 6 11 2 4 2 2" xfId="13111"/>
    <cellStyle name="Normal 6 11 2 4 3" xfId="13112"/>
    <cellStyle name="Normal 6 11 2 5" xfId="13113"/>
    <cellStyle name="Normal 6 11 2 5 2" xfId="13114"/>
    <cellStyle name="Normal 6 11 2 5 2 2" xfId="13115"/>
    <cellStyle name="Normal 6 11 2 5 3" xfId="13116"/>
    <cellStyle name="Normal 6 11 2 6" xfId="13117"/>
    <cellStyle name="Normal 6 11 2 6 2" xfId="13118"/>
    <cellStyle name="Normal 6 11 2 6 2 2" xfId="13119"/>
    <cellStyle name="Normal 6 11 2 6 3" xfId="13120"/>
    <cellStyle name="Normal 6 11 2 7" xfId="13121"/>
    <cellStyle name="Normal 6 11 2 7 2" xfId="13122"/>
    <cellStyle name="Normal 6 11 2 7 2 2" xfId="13123"/>
    <cellStyle name="Normal 6 11 2 7 3" xfId="13124"/>
    <cellStyle name="Normal 6 11 2 8" xfId="13125"/>
    <cellStyle name="Normal 6 11 2 8 2" xfId="13126"/>
    <cellStyle name="Normal 6 11 2 8 2 2" xfId="13127"/>
    <cellStyle name="Normal 6 11 2 8 3" xfId="13128"/>
    <cellStyle name="Normal 6 11 2 9" xfId="13129"/>
    <cellStyle name="Normal 6 11 2 9 2" xfId="13130"/>
    <cellStyle name="Normal 6 11 2 9 2 2" xfId="13131"/>
    <cellStyle name="Normal 6 11 2 9 3" xfId="13132"/>
    <cellStyle name="Normal 6 11 20" xfId="13133"/>
    <cellStyle name="Normal 6 11 20 2" xfId="13134"/>
    <cellStyle name="Normal 6 11 21" xfId="13135"/>
    <cellStyle name="Normal 6 11 22" xfId="13136"/>
    <cellStyle name="Normal 6 11 23" xfId="13137"/>
    <cellStyle name="Normal 6 11 24" xfId="13138"/>
    <cellStyle name="Normal 6 11 25" xfId="13139"/>
    <cellStyle name="Normal 6 11 26" xfId="13140"/>
    <cellStyle name="Normal 6 11 27" xfId="13141"/>
    <cellStyle name="Normal 6 11 28" xfId="13142"/>
    <cellStyle name="Normal 6 11 3" xfId="13143"/>
    <cellStyle name="Normal 6 11 3 10" xfId="13144"/>
    <cellStyle name="Normal 6 11 3 10 2" xfId="13145"/>
    <cellStyle name="Normal 6 11 3 10 2 2" xfId="13146"/>
    <cellStyle name="Normal 6 11 3 10 3" xfId="13147"/>
    <cellStyle name="Normal 6 11 3 11" xfId="13148"/>
    <cellStyle name="Normal 6 11 3 11 2" xfId="13149"/>
    <cellStyle name="Normal 6 11 3 11 2 2" xfId="13150"/>
    <cellStyle name="Normal 6 11 3 11 3" xfId="13151"/>
    <cellStyle name="Normal 6 11 3 12" xfId="13152"/>
    <cellStyle name="Normal 6 11 3 12 2" xfId="13153"/>
    <cellStyle name="Normal 6 11 3 12 2 2" xfId="13154"/>
    <cellStyle name="Normal 6 11 3 12 3" xfId="13155"/>
    <cellStyle name="Normal 6 11 3 13" xfId="13156"/>
    <cellStyle name="Normal 6 11 3 13 2" xfId="13157"/>
    <cellStyle name="Normal 6 11 3 13 2 2" xfId="13158"/>
    <cellStyle name="Normal 6 11 3 13 3" xfId="13159"/>
    <cellStyle name="Normal 6 11 3 14" xfId="13160"/>
    <cellStyle name="Normal 6 11 3 14 2" xfId="13161"/>
    <cellStyle name="Normal 6 11 3 14 2 2" xfId="13162"/>
    <cellStyle name="Normal 6 11 3 14 3" xfId="13163"/>
    <cellStyle name="Normal 6 11 3 15" xfId="13164"/>
    <cellStyle name="Normal 6 11 3 15 2" xfId="13165"/>
    <cellStyle name="Normal 6 11 3 15 2 2" xfId="13166"/>
    <cellStyle name="Normal 6 11 3 15 3" xfId="13167"/>
    <cellStyle name="Normal 6 11 3 16" xfId="13168"/>
    <cellStyle name="Normal 6 11 3 16 2" xfId="13169"/>
    <cellStyle name="Normal 6 11 3 17" xfId="13170"/>
    <cellStyle name="Normal 6 11 3 18" xfId="13171"/>
    <cellStyle name="Normal 6 11 3 19" xfId="13172"/>
    <cellStyle name="Normal 6 11 3 2" xfId="13173"/>
    <cellStyle name="Normal 6 11 3 2 10" xfId="13174"/>
    <cellStyle name="Normal 6 11 3 2 2" xfId="13175"/>
    <cellStyle name="Normal 6 11 3 2 2 2" xfId="13176"/>
    <cellStyle name="Normal 6 11 3 2 3" xfId="13177"/>
    <cellStyle name="Normal 6 11 3 2 4" xfId="13178"/>
    <cellStyle name="Normal 6 11 3 2 5" xfId="13179"/>
    <cellStyle name="Normal 6 11 3 2 6" xfId="13180"/>
    <cellStyle name="Normal 6 11 3 2 7" xfId="13181"/>
    <cellStyle name="Normal 6 11 3 2 8" xfId="13182"/>
    <cellStyle name="Normal 6 11 3 2 9" xfId="13183"/>
    <cellStyle name="Normal 6 11 3 20" xfId="13184"/>
    <cellStyle name="Normal 6 11 3 21" xfId="13185"/>
    <cellStyle name="Normal 6 11 3 22" xfId="13186"/>
    <cellStyle name="Normal 6 11 3 23" xfId="13187"/>
    <cellStyle name="Normal 6 11 3 24" xfId="13188"/>
    <cellStyle name="Normal 6 11 3 3" xfId="13189"/>
    <cellStyle name="Normal 6 11 3 3 10" xfId="13190"/>
    <cellStyle name="Normal 6 11 3 3 2" xfId="13191"/>
    <cellStyle name="Normal 6 11 3 3 2 2" xfId="13192"/>
    <cellStyle name="Normal 6 11 3 3 3" xfId="13193"/>
    <cellStyle name="Normal 6 11 3 3 4" xfId="13194"/>
    <cellStyle name="Normal 6 11 3 3 5" xfId="13195"/>
    <cellStyle name="Normal 6 11 3 3 6" xfId="13196"/>
    <cellStyle name="Normal 6 11 3 3 7" xfId="13197"/>
    <cellStyle name="Normal 6 11 3 3 8" xfId="13198"/>
    <cellStyle name="Normal 6 11 3 3 9" xfId="13199"/>
    <cellStyle name="Normal 6 11 3 4" xfId="13200"/>
    <cellStyle name="Normal 6 11 3 4 2" xfId="13201"/>
    <cellStyle name="Normal 6 11 3 4 2 2" xfId="13202"/>
    <cellStyle name="Normal 6 11 3 4 3" xfId="13203"/>
    <cellStyle name="Normal 6 11 3 5" xfId="13204"/>
    <cellStyle name="Normal 6 11 3 5 2" xfId="13205"/>
    <cellStyle name="Normal 6 11 3 5 2 2" xfId="13206"/>
    <cellStyle name="Normal 6 11 3 5 3" xfId="13207"/>
    <cellStyle name="Normal 6 11 3 6" xfId="13208"/>
    <cellStyle name="Normal 6 11 3 6 2" xfId="13209"/>
    <cellStyle name="Normal 6 11 3 6 2 2" xfId="13210"/>
    <cellStyle name="Normal 6 11 3 6 3" xfId="13211"/>
    <cellStyle name="Normal 6 11 3 7" xfId="13212"/>
    <cellStyle name="Normal 6 11 3 7 2" xfId="13213"/>
    <cellStyle name="Normal 6 11 3 7 2 2" xfId="13214"/>
    <cellStyle name="Normal 6 11 3 7 3" xfId="13215"/>
    <cellStyle name="Normal 6 11 3 8" xfId="13216"/>
    <cellStyle name="Normal 6 11 3 8 2" xfId="13217"/>
    <cellStyle name="Normal 6 11 3 8 2 2" xfId="13218"/>
    <cellStyle name="Normal 6 11 3 8 3" xfId="13219"/>
    <cellStyle name="Normal 6 11 3 9" xfId="13220"/>
    <cellStyle name="Normal 6 11 3 9 2" xfId="13221"/>
    <cellStyle name="Normal 6 11 3 9 2 2" xfId="13222"/>
    <cellStyle name="Normal 6 11 3 9 3" xfId="13223"/>
    <cellStyle name="Normal 6 11 4" xfId="13224"/>
    <cellStyle name="Normal 6 11 4 10" xfId="13225"/>
    <cellStyle name="Normal 6 11 4 10 2" xfId="13226"/>
    <cellStyle name="Normal 6 11 4 10 2 2" xfId="13227"/>
    <cellStyle name="Normal 6 11 4 10 3" xfId="13228"/>
    <cellStyle name="Normal 6 11 4 11" xfId="13229"/>
    <cellStyle name="Normal 6 11 4 11 2" xfId="13230"/>
    <cellStyle name="Normal 6 11 4 11 2 2" xfId="13231"/>
    <cellStyle name="Normal 6 11 4 11 3" xfId="13232"/>
    <cellStyle name="Normal 6 11 4 12" xfId="13233"/>
    <cellStyle name="Normal 6 11 4 12 2" xfId="13234"/>
    <cellStyle name="Normal 6 11 4 12 2 2" xfId="13235"/>
    <cellStyle name="Normal 6 11 4 12 3" xfId="13236"/>
    <cellStyle name="Normal 6 11 4 13" xfId="13237"/>
    <cellStyle name="Normal 6 11 4 13 2" xfId="13238"/>
    <cellStyle name="Normal 6 11 4 13 2 2" xfId="13239"/>
    <cellStyle name="Normal 6 11 4 13 3" xfId="13240"/>
    <cellStyle name="Normal 6 11 4 14" xfId="13241"/>
    <cellStyle name="Normal 6 11 4 14 2" xfId="13242"/>
    <cellStyle name="Normal 6 11 4 14 2 2" xfId="13243"/>
    <cellStyle name="Normal 6 11 4 14 3" xfId="13244"/>
    <cellStyle name="Normal 6 11 4 15" xfId="13245"/>
    <cellStyle name="Normal 6 11 4 15 2" xfId="13246"/>
    <cellStyle name="Normal 6 11 4 15 2 2" xfId="13247"/>
    <cellStyle name="Normal 6 11 4 15 3" xfId="13248"/>
    <cellStyle name="Normal 6 11 4 16" xfId="13249"/>
    <cellStyle name="Normal 6 11 4 16 2" xfId="13250"/>
    <cellStyle name="Normal 6 11 4 17" xfId="13251"/>
    <cellStyle name="Normal 6 11 4 18" xfId="13252"/>
    <cellStyle name="Normal 6 11 4 19" xfId="13253"/>
    <cellStyle name="Normal 6 11 4 2" xfId="13254"/>
    <cellStyle name="Normal 6 11 4 2 10" xfId="13255"/>
    <cellStyle name="Normal 6 11 4 2 2" xfId="13256"/>
    <cellStyle name="Normal 6 11 4 2 2 2" xfId="13257"/>
    <cellStyle name="Normal 6 11 4 2 3" xfId="13258"/>
    <cellStyle name="Normal 6 11 4 2 4" xfId="13259"/>
    <cellStyle name="Normal 6 11 4 2 5" xfId="13260"/>
    <cellStyle name="Normal 6 11 4 2 6" xfId="13261"/>
    <cellStyle name="Normal 6 11 4 2 7" xfId="13262"/>
    <cellStyle name="Normal 6 11 4 2 8" xfId="13263"/>
    <cellStyle name="Normal 6 11 4 2 9" xfId="13264"/>
    <cellStyle name="Normal 6 11 4 20" xfId="13265"/>
    <cellStyle name="Normal 6 11 4 21" xfId="13266"/>
    <cellStyle name="Normal 6 11 4 22" xfId="13267"/>
    <cellStyle name="Normal 6 11 4 23" xfId="13268"/>
    <cellStyle name="Normal 6 11 4 24" xfId="13269"/>
    <cellStyle name="Normal 6 11 4 3" xfId="13270"/>
    <cellStyle name="Normal 6 11 4 3 10" xfId="13271"/>
    <cellStyle name="Normal 6 11 4 3 2" xfId="13272"/>
    <cellStyle name="Normal 6 11 4 3 2 2" xfId="13273"/>
    <cellStyle name="Normal 6 11 4 3 3" xfId="13274"/>
    <cellStyle name="Normal 6 11 4 3 4" xfId="13275"/>
    <cellStyle name="Normal 6 11 4 3 5" xfId="13276"/>
    <cellStyle name="Normal 6 11 4 3 6" xfId="13277"/>
    <cellStyle name="Normal 6 11 4 3 7" xfId="13278"/>
    <cellStyle name="Normal 6 11 4 3 8" xfId="13279"/>
    <cellStyle name="Normal 6 11 4 3 9" xfId="13280"/>
    <cellStyle name="Normal 6 11 4 4" xfId="13281"/>
    <cellStyle name="Normal 6 11 4 4 2" xfId="13282"/>
    <cellStyle name="Normal 6 11 4 4 2 2" xfId="13283"/>
    <cellStyle name="Normal 6 11 4 4 3" xfId="13284"/>
    <cellStyle name="Normal 6 11 4 5" xfId="13285"/>
    <cellStyle name="Normal 6 11 4 5 2" xfId="13286"/>
    <cellStyle name="Normal 6 11 4 5 2 2" xfId="13287"/>
    <cellStyle name="Normal 6 11 4 5 3" xfId="13288"/>
    <cellStyle name="Normal 6 11 4 6" xfId="13289"/>
    <cellStyle name="Normal 6 11 4 6 2" xfId="13290"/>
    <cellStyle name="Normal 6 11 4 6 2 2" xfId="13291"/>
    <cellStyle name="Normal 6 11 4 6 3" xfId="13292"/>
    <cellStyle name="Normal 6 11 4 7" xfId="13293"/>
    <cellStyle name="Normal 6 11 4 7 2" xfId="13294"/>
    <cellStyle name="Normal 6 11 4 7 2 2" xfId="13295"/>
    <cellStyle name="Normal 6 11 4 7 3" xfId="13296"/>
    <cellStyle name="Normal 6 11 4 8" xfId="13297"/>
    <cellStyle name="Normal 6 11 4 8 2" xfId="13298"/>
    <cellStyle name="Normal 6 11 4 8 2 2" xfId="13299"/>
    <cellStyle name="Normal 6 11 4 8 3" xfId="13300"/>
    <cellStyle name="Normal 6 11 4 9" xfId="13301"/>
    <cellStyle name="Normal 6 11 4 9 2" xfId="13302"/>
    <cellStyle name="Normal 6 11 4 9 2 2" xfId="13303"/>
    <cellStyle name="Normal 6 11 4 9 3" xfId="13304"/>
    <cellStyle name="Normal 6 11 5" xfId="13305"/>
    <cellStyle name="Normal 6 11 5 10" xfId="13306"/>
    <cellStyle name="Normal 6 11 5 10 2" xfId="13307"/>
    <cellStyle name="Normal 6 11 5 10 2 2" xfId="13308"/>
    <cellStyle name="Normal 6 11 5 10 3" xfId="13309"/>
    <cellStyle name="Normal 6 11 5 11" xfId="13310"/>
    <cellStyle name="Normal 6 11 5 11 2" xfId="13311"/>
    <cellStyle name="Normal 6 11 5 11 2 2" xfId="13312"/>
    <cellStyle name="Normal 6 11 5 11 3" xfId="13313"/>
    <cellStyle name="Normal 6 11 5 12" xfId="13314"/>
    <cellStyle name="Normal 6 11 5 12 2" xfId="13315"/>
    <cellStyle name="Normal 6 11 5 12 2 2" xfId="13316"/>
    <cellStyle name="Normal 6 11 5 12 3" xfId="13317"/>
    <cellStyle name="Normal 6 11 5 13" xfId="13318"/>
    <cellStyle name="Normal 6 11 5 13 2" xfId="13319"/>
    <cellStyle name="Normal 6 11 5 13 2 2" xfId="13320"/>
    <cellStyle name="Normal 6 11 5 13 3" xfId="13321"/>
    <cellStyle name="Normal 6 11 5 14" xfId="13322"/>
    <cellStyle name="Normal 6 11 5 14 2" xfId="13323"/>
    <cellStyle name="Normal 6 11 5 14 2 2" xfId="13324"/>
    <cellStyle name="Normal 6 11 5 14 3" xfId="13325"/>
    <cellStyle name="Normal 6 11 5 15" xfId="13326"/>
    <cellStyle name="Normal 6 11 5 15 2" xfId="13327"/>
    <cellStyle name="Normal 6 11 5 15 2 2" xfId="13328"/>
    <cellStyle name="Normal 6 11 5 15 3" xfId="13329"/>
    <cellStyle name="Normal 6 11 5 16" xfId="13330"/>
    <cellStyle name="Normal 6 11 5 16 2" xfId="13331"/>
    <cellStyle name="Normal 6 11 5 17" xfId="13332"/>
    <cellStyle name="Normal 6 11 5 18" xfId="13333"/>
    <cellStyle name="Normal 6 11 5 19" xfId="13334"/>
    <cellStyle name="Normal 6 11 5 2" xfId="13335"/>
    <cellStyle name="Normal 6 11 5 2 10" xfId="13336"/>
    <cellStyle name="Normal 6 11 5 2 2" xfId="13337"/>
    <cellStyle name="Normal 6 11 5 2 2 2" xfId="13338"/>
    <cellStyle name="Normal 6 11 5 2 3" xfId="13339"/>
    <cellStyle name="Normal 6 11 5 2 4" xfId="13340"/>
    <cellStyle name="Normal 6 11 5 2 5" xfId="13341"/>
    <cellStyle name="Normal 6 11 5 2 6" xfId="13342"/>
    <cellStyle name="Normal 6 11 5 2 7" xfId="13343"/>
    <cellStyle name="Normal 6 11 5 2 8" xfId="13344"/>
    <cellStyle name="Normal 6 11 5 2 9" xfId="13345"/>
    <cellStyle name="Normal 6 11 5 20" xfId="13346"/>
    <cellStyle name="Normal 6 11 5 21" xfId="13347"/>
    <cellStyle name="Normal 6 11 5 22" xfId="13348"/>
    <cellStyle name="Normal 6 11 5 23" xfId="13349"/>
    <cellStyle name="Normal 6 11 5 24" xfId="13350"/>
    <cellStyle name="Normal 6 11 5 3" xfId="13351"/>
    <cellStyle name="Normal 6 11 5 3 10" xfId="13352"/>
    <cellStyle name="Normal 6 11 5 3 2" xfId="13353"/>
    <cellStyle name="Normal 6 11 5 3 2 2" xfId="13354"/>
    <cellStyle name="Normal 6 11 5 3 3" xfId="13355"/>
    <cellStyle name="Normal 6 11 5 3 4" xfId="13356"/>
    <cellStyle name="Normal 6 11 5 3 5" xfId="13357"/>
    <cellStyle name="Normal 6 11 5 3 6" xfId="13358"/>
    <cellStyle name="Normal 6 11 5 3 7" xfId="13359"/>
    <cellStyle name="Normal 6 11 5 3 8" xfId="13360"/>
    <cellStyle name="Normal 6 11 5 3 9" xfId="13361"/>
    <cellStyle name="Normal 6 11 5 4" xfId="13362"/>
    <cellStyle name="Normal 6 11 5 4 2" xfId="13363"/>
    <cellStyle name="Normal 6 11 5 4 2 2" xfId="13364"/>
    <cellStyle name="Normal 6 11 5 4 3" xfId="13365"/>
    <cellStyle name="Normal 6 11 5 5" xfId="13366"/>
    <cellStyle name="Normal 6 11 5 5 2" xfId="13367"/>
    <cellStyle name="Normal 6 11 5 5 2 2" xfId="13368"/>
    <cellStyle name="Normal 6 11 5 5 3" xfId="13369"/>
    <cellStyle name="Normal 6 11 5 6" xfId="13370"/>
    <cellStyle name="Normal 6 11 5 6 2" xfId="13371"/>
    <cellStyle name="Normal 6 11 5 6 2 2" xfId="13372"/>
    <cellStyle name="Normal 6 11 5 6 3" xfId="13373"/>
    <cellStyle name="Normal 6 11 5 7" xfId="13374"/>
    <cellStyle name="Normal 6 11 5 7 2" xfId="13375"/>
    <cellStyle name="Normal 6 11 5 7 2 2" xfId="13376"/>
    <cellStyle name="Normal 6 11 5 7 3" xfId="13377"/>
    <cellStyle name="Normal 6 11 5 8" xfId="13378"/>
    <cellStyle name="Normal 6 11 5 8 2" xfId="13379"/>
    <cellStyle name="Normal 6 11 5 8 2 2" xfId="13380"/>
    <cellStyle name="Normal 6 11 5 8 3" xfId="13381"/>
    <cellStyle name="Normal 6 11 5 9" xfId="13382"/>
    <cellStyle name="Normal 6 11 5 9 2" xfId="13383"/>
    <cellStyle name="Normal 6 11 5 9 2 2" xfId="13384"/>
    <cellStyle name="Normal 6 11 5 9 3" xfId="13385"/>
    <cellStyle name="Normal 6 11 6" xfId="13386"/>
    <cellStyle name="Normal 6 11 6 10" xfId="13387"/>
    <cellStyle name="Normal 6 11 6 2" xfId="13388"/>
    <cellStyle name="Normal 6 11 6 2 2" xfId="13389"/>
    <cellStyle name="Normal 6 11 6 3" xfId="13390"/>
    <cellStyle name="Normal 6 11 6 4" xfId="13391"/>
    <cellStyle name="Normal 6 11 6 5" xfId="13392"/>
    <cellStyle name="Normal 6 11 6 6" xfId="13393"/>
    <cellStyle name="Normal 6 11 6 7" xfId="13394"/>
    <cellStyle name="Normal 6 11 6 8" xfId="13395"/>
    <cellStyle name="Normal 6 11 6 9" xfId="13396"/>
    <cellStyle name="Normal 6 11 7" xfId="13397"/>
    <cellStyle name="Normal 6 11 7 10" xfId="13398"/>
    <cellStyle name="Normal 6 11 7 2" xfId="13399"/>
    <cellStyle name="Normal 6 11 7 2 2" xfId="13400"/>
    <cellStyle name="Normal 6 11 7 3" xfId="13401"/>
    <cellStyle name="Normal 6 11 7 4" xfId="13402"/>
    <cellStyle name="Normal 6 11 7 5" xfId="13403"/>
    <cellStyle name="Normal 6 11 7 6" xfId="13404"/>
    <cellStyle name="Normal 6 11 7 7" xfId="13405"/>
    <cellStyle name="Normal 6 11 7 8" xfId="13406"/>
    <cellStyle name="Normal 6 11 7 9" xfId="13407"/>
    <cellStyle name="Normal 6 11 8" xfId="13408"/>
    <cellStyle name="Normal 6 11 8 2" xfId="13409"/>
    <cellStyle name="Normal 6 11 8 2 2" xfId="13410"/>
    <cellStyle name="Normal 6 11 8 3" xfId="13411"/>
    <cellStyle name="Normal 6 11 9" xfId="13412"/>
    <cellStyle name="Normal 6 11 9 2" xfId="13413"/>
    <cellStyle name="Normal 6 11 9 2 2" xfId="13414"/>
    <cellStyle name="Normal 6 11 9 3" xfId="13415"/>
    <cellStyle name="Normal 6 12" xfId="13416"/>
    <cellStyle name="Normal 6 12 10" xfId="13417"/>
    <cellStyle name="Normal 6 12 10 2" xfId="13418"/>
    <cellStyle name="Normal 6 12 10 2 2" xfId="13419"/>
    <cellStyle name="Normal 6 12 10 3" xfId="13420"/>
    <cellStyle name="Normal 6 12 11" xfId="13421"/>
    <cellStyle name="Normal 6 12 11 2" xfId="13422"/>
    <cellStyle name="Normal 6 12 11 2 2" xfId="13423"/>
    <cellStyle name="Normal 6 12 11 3" xfId="13424"/>
    <cellStyle name="Normal 6 12 12" xfId="13425"/>
    <cellStyle name="Normal 6 12 12 2" xfId="13426"/>
    <cellStyle name="Normal 6 12 12 2 2" xfId="13427"/>
    <cellStyle name="Normal 6 12 12 3" xfId="13428"/>
    <cellStyle name="Normal 6 12 13" xfId="13429"/>
    <cellStyle name="Normal 6 12 13 2" xfId="13430"/>
    <cellStyle name="Normal 6 12 13 2 2" xfId="13431"/>
    <cellStyle name="Normal 6 12 13 3" xfId="13432"/>
    <cellStyle name="Normal 6 12 14" xfId="13433"/>
    <cellStyle name="Normal 6 12 14 2" xfId="13434"/>
    <cellStyle name="Normal 6 12 14 2 2" xfId="13435"/>
    <cellStyle name="Normal 6 12 14 3" xfId="13436"/>
    <cellStyle name="Normal 6 12 15" xfId="13437"/>
    <cellStyle name="Normal 6 12 15 2" xfId="13438"/>
    <cellStyle name="Normal 6 12 15 2 2" xfId="13439"/>
    <cellStyle name="Normal 6 12 15 3" xfId="13440"/>
    <cellStyle name="Normal 6 12 16" xfId="13441"/>
    <cellStyle name="Normal 6 12 16 2" xfId="13442"/>
    <cellStyle name="Normal 6 12 16 2 2" xfId="13443"/>
    <cellStyle name="Normal 6 12 16 3" xfId="13444"/>
    <cellStyle name="Normal 6 12 17" xfId="13445"/>
    <cellStyle name="Normal 6 12 17 2" xfId="13446"/>
    <cellStyle name="Normal 6 12 17 2 2" xfId="13447"/>
    <cellStyle name="Normal 6 12 17 3" xfId="13448"/>
    <cellStyle name="Normal 6 12 18" xfId="13449"/>
    <cellStyle name="Normal 6 12 18 2" xfId="13450"/>
    <cellStyle name="Normal 6 12 18 2 2" xfId="13451"/>
    <cellStyle name="Normal 6 12 18 3" xfId="13452"/>
    <cellStyle name="Normal 6 12 19" xfId="13453"/>
    <cellStyle name="Normal 6 12 19 2" xfId="13454"/>
    <cellStyle name="Normal 6 12 19 2 2" xfId="13455"/>
    <cellStyle name="Normal 6 12 19 3" xfId="13456"/>
    <cellStyle name="Normal 6 12 2" xfId="13457"/>
    <cellStyle name="Normal 6 12 2 10" xfId="13458"/>
    <cellStyle name="Normal 6 12 2 10 2" xfId="13459"/>
    <cellStyle name="Normal 6 12 2 10 2 2" xfId="13460"/>
    <cellStyle name="Normal 6 12 2 10 3" xfId="13461"/>
    <cellStyle name="Normal 6 12 2 11" xfId="13462"/>
    <cellStyle name="Normal 6 12 2 11 2" xfId="13463"/>
    <cellStyle name="Normal 6 12 2 11 2 2" xfId="13464"/>
    <cellStyle name="Normal 6 12 2 11 3" xfId="13465"/>
    <cellStyle name="Normal 6 12 2 12" xfId="13466"/>
    <cellStyle name="Normal 6 12 2 12 2" xfId="13467"/>
    <cellStyle name="Normal 6 12 2 12 2 2" xfId="13468"/>
    <cellStyle name="Normal 6 12 2 12 3" xfId="13469"/>
    <cellStyle name="Normal 6 12 2 13" xfId="13470"/>
    <cellStyle name="Normal 6 12 2 13 2" xfId="13471"/>
    <cellStyle name="Normal 6 12 2 13 2 2" xfId="13472"/>
    <cellStyle name="Normal 6 12 2 13 3" xfId="13473"/>
    <cellStyle name="Normal 6 12 2 14" xfId="13474"/>
    <cellStyle name="Normal 6 12 2 14 2" xfId="13475"/>
    <cellStyle name="Normal 6 12 2 14 2 2" xfId="13476"/>
    <cellStyle name="Normal 6 12 2 14 3" xfId="13477"/>
    <cellStyle name="Normal 6 12 2 15" xfId="13478"/>
    <cellStyle name="Normal 6 12 2 15 2" xfId="13479"/>
    <cellStyle name="Normal 6 12 2 15 2 2" xfId="13480"/>
    <cellStyle name="Normal 6 12 2 15 3" xfId="13481"/>
    <cellStyle name="Normal 6 12 2 16" xfId="13482"/>
    <cellStyle name="Normal 6 12 2 16 2" xfId="13483"/>
    <cellStyle name="Normal 6 12 2 17" xfId="13484"/>
    <cellStyle name="Normal 6 12 2 18" xfId="13485"/>
    <cellStyle name="Normal 6 12 2 19" xfId="13486"/>
    <cellStyle name="Normal 6 12 2 2" xfId="13487"/>
    <cellStyle name="Normal 6 12 2 2 10" xfId="13488"/>
    <cellStyle name="Normal 6 12 2 2 2" xfId="13489"/>
    <cellStyle name="Normal 6 12 2 2 2 2" xfId="13490"/>
    <cellStyle name="Normal 6 12 2 2 3" xfId="13491"/>
    <cellStyle name="Normal 6 12 2 2 4" xfId="13492"/>
    <cellStyle name="Normal 6 12 2 2 5" xfId="13493"/>
    <cellStyle name="Normal 6 12 2 2 6" xfId="13494"/>
    <cellStyle name="Normal 6 12 2 2 7" xfId="13495"/>
    <cellStyle name="Normal 6 12 2 2 8" xfId="13496"/>
    <cellStyle name="Normal 6 12 2 2 9" xfId="13497"/>
    <cellStyle name="Normal 6 12 2 20" xfId="13498"/>
    <cellStyle name="Normal 6 12 2 21" xfId="13499"/>
    <cellStyle name="Normal 6 12 2 22" xfId="13500"/>
    <cellStyle name="Normal 6 12 2 23" xfId="13501"/>
    <cellStyle name="Normal 6 12 2 24" xfId="13502"/>
    <cellStyle name="Normal 6 12 2 3" xfId="13503"/>
    <cellStyle name="Normal 6 12 2 3 10" xfId="13504"/>
    <cellStyle name="Normal 6 12 2 3 2" xfId="13505"/>
    <cellStyle name="Normal 6 12 2 3 2 2" xfId="13506"/>
    <cellStyle name="Normal 6 12 2 3 3" xfId="13507"/>
    <cellStyle name="Normal 6 12 2 3 4" xfId="13508"/>
    <cellStyle name="Normal 6 12 2 3 5" xfId="13509"/>
    <cellStyle name="Normal 6 12 2 3 6" xfId="13510"/>
    <cellStyle name="Normal 6 12 2 3 7" xfId="13511"/>
    <cellStyle name="Normal 6 12 2 3 8" xfId="13512"/>
    <cellStyle name="Normal 6 12 2 3 9" xfId="13513"/>
    <cellStyle name="Normal 6 12 2 4" xfId="13514"/>
    <cellStyle name="Normal 6 12 2 4 2" xfId="13515"/>
    <cellStyle name="Normal 6 12 2 4 2 2" xfId="13516"/>
    <cellStyle name="Normal 6 12 2 4 3" xfId="13517"/>
    <cellStyle name="Normal 6 12 2 5" xfId="13518"/>
    <cellStyle name="Normal 6 12 2 5 2" xfId="13519"/>
    <cellStyle name="Normal 6 12 2 5 2 2" xfId="13520"/>
    <cellStyle name="Normal 6 12 2 5 3" xfId="13521"/>
    <cellStyle name="Normal 6 12 2 6" xfId="13522"/>
    <cellStyle name="Normal 6 12 2 6 2" xfId="13523"/>
    <cellStyle name="Normal 6 12 2 6 2 2" xfId="13524"/>
    <cellStyle name="Normal 6 12 2 6 3" xfId="13525"/>
    <cellStyle name="Normal 6 12 2 7" xfId="13526"/>
    <cellStyle name="Normal 6 12 2 7 2" xfId="13527"/>
    <cellStyle name="Normal 6 12 2 7 2 2" xfId="13528"/>
    <cellStyle name="Normal 6 12 2 7 3" xfId="13529"/>
    <cellStyle name="Normal 6 12 2 8" xfId="13530"/>
    <cellStyle name="Normal 6 12 2 8 2" xfId="13531"/>
    <cellStyle name="Normal 6 12 2 8 2 2" xfId="13532"/>
    <cellStyle name="Normal 6 12 2 8 3" xfId="13533"/>
    <cellStyle name="Normal 6 12 2 9" xfId="13534"/>
    <cellStyle name="Normal 6 12 2 9 2" xfId="13535"/>
    <cellStyle name="Normal 6 12 2 9 2 2" xfId="13536"/>
    <cellStyle name="Normal 6 12 2 9 3" xfId="13537"/>
    <cellStyle name="Normal 6 12 20" xfId="13538"/>
    <cellStyle name="Normal 6 12 20 2" xfId="13539"/>
    <cellStyle name="Normal 6 12 21" xfId="13540"/>
    <cellStyle name="Normal 6 12 22" xfId="13541"/>
    <cellStyle name="Normal 6 12 23" xfId="13542"/>
    <cellStyle name="Normal 6 12 24" xfId="13543"/>
    <cellStyle name="Normal 6 12 25" xfId="13544"/>
    <cellStyle name="Normal 6 12 26" xfId="13545"/>
    <cellStyle name="Normal 6 12 27" xfId="13546"/>
    <cellStyle name="Normal 6 12 28" xfId="13547"/>
    <cellStyle name="Normal 6 12 3" xfId="13548"/>
    <cellStyle name="Normal 6 12 3 10" xfId="13549"/>
    <cellStyle name="Normal 6 12 3 10 2" xfId="13550"/>
    <cellStyle name="Normal 6 12 3 10 2 2" xfId="13551"/>
    <cellStyle name="Normal 6 12 3 10 3" xfId="13552"/>
    <cellStyle name="Normal 6 12 3 11" xfId="13553"/>
    <cellStyle name="Normal 6 12 3 11 2" xfId="13554"/>
    <cellStyle name="Normal 6 12 3 11 2 2" xfId="13555"/>
    <cellStyle name="Normal 6 12 3 11 3" xfId="13556"/>
    <cellStyle name="Normal 6 12 3 12" xfId="13557"/>
    <cellStyle name="Normal 6 12 3 12 2" xfId="13558"/>
    <cellStyle name="Normal 6 12 3 12 2 2" xfId="13559"/>
    <cellStyle name="Normal 6 12 3 12 3" xfId="13560"/>
    <cellStyle name="Normal 6 12 3 13" xfId="13561"/>
    <cellStyle name="Normal 6 12 3 13 2" xfId="13562"/>
    <cellStyle name="Normal 6 12 3 13 2 2" xfId="13563"/>
    <cellStyle name="Normal 6 12 3 13 3" xfId="13564"/>
    <cellStyle name="Normal 6 12 3 14" xfId="13565"/>
    <cellStyle name="Normal 6 12 3 14 2" xfId="13566"/>
    <cellStyle name="Normal 6 12 3 14 2 2" xfId="13567"/>
    <cellStyle name="Normal 6 12 3 14 3" xfId="13568"/>
    <cellStyle name="Normal 6 12 3 15" xfId="13569"/>
    <cellStyle name="Normal 6 12 3 15 2" xfId="13570"/>
    <cellStyle name="Normal 6 12 3 15 2 2" xfId="13571"/>
    <cellStyle name="Normal 6 12 3 15 3" xfId="13572"/>
    <cellStyle name="Normal 6 12 3 16" xfId="13573"/>
    <cellStyle name="Normal 6 12 3 16 2" xfId="13574"/>
    <cellStyle name="Normal 6 12 3 17" xfId="13575"/>
    <cellStyle name="Normal 6 12 3 18" xfId="13576"/>
    <cellStyle name="Normal 6 12 3 19" xfId="13577"/>
    <cellStyle name="Normal 6 12 3 2" xfId="13578"/>
    <cellStyle name="Normal 6 12 3 2 10" xfId="13579"/>
    <cellStyle name="Normal 6 12 3 2 2" xfId="13580"/>
    <cellStyle name="Normal 6 12 3 2 2 2" xfId="13581"/>
    <cellStyle name="Normal 6 12 3 2 3" xfId="13582"/>
    <cellStyle name="Normal 6 12 3 2 4" xfId="13583"/>
    <cellStyle name="Normal 6 12 3 2 5" xfId="13584"/>
    <cellStyle name="Normal 6 12 3 2 6" xfId="13585"/>
    <cellStyle name="Normal 6 12 3 2 7" xfId="13586"/>
    <cellStyle name="Normal 6 12 3 2 8" xfId="13587"/>
    <cellStyle name="Normal 6 12 3 2 9" xfId="13588"/>
    <cellStyle name="Normal 6 12 3 20" xfId="13589"/>
    <cellStyle name="Normal 6 12 3 21" xfId="13590"/>
    <cellStyle name="Normal 6 12 3 22" xfId="13591"/>
    <cellStyle name="Normal 6 12 3 23" xfId="13592"/>
    <cellStyle name="Normal 6 12 3 24" xfId="13593"/>
    <cellStyle name="Normal 6 12 3 3" xfId="13594"/>
    <cellStyle name="Normal 6 12 3 3 10" xfId="13595"/>
    <cellStyle name="Normal 6 12 3 3 2" xfId="13596"/>
    <cellStyle name="Normal 6 12 3 3 2 2" xfId="13597"/>
    <cellStyle name="Normal 6 12 3 3 3" xfId="13598"/>
    <cellStyle name="Normal 6 12 3 3 4" xfId="13599"/>
    <cellStyle name="Normal 6 12 3 3 5" xfId="13600"/>
    <cellStyle name="Normal 6 12 3 3 6" xfId="13601"/>
    <cellStyle name="Normal 6 12 3 3 7" xfId="13602"/>
    <cellStyle name="Normal 6 12 3 3 8" xfId="13603"/>
    <cellStyle name="Normal 6 12 3 3 9" xfId="13604"/>
    <cellStyle name="Normal 6 12 3 4" xfId="13605"/>
    <cellStyle name="Normal 6 12 3 4 2" xfId="13606"/>
    <cellStyle name="Normal 6 12 3 4 2 2" xfId="13607"/>
    <cellStyle name="Normal 6 12 3 4 3" xfId="13608"/>
    <cellStyle name="Normal 6 12 3 5" xfId="13609"/>
    <cellStyle name="Normal 6 12 3 5 2" xfId="13610"/>
    <cellStyle name="Normal 6 12 3 5 2 2" xfId="13611"/>
    <cellStyle name="Normal 6 12 3 5 3" xfId="13612"/>
    <cellStyle name="Normal 6 12 3 6" xfId="13613"/>
    <cellStyle name="Normal 6 12 3 6 2" xfId="13614"/>
    <cellStyle name="Normal 6 12 3 6 2 2" xfId="13615"/>
    <cellStyle name="Normal 6 12 3 6 3" xfId="13616"/>
    <cellStyle name="Normal 6 12 3 7" xfId="13617"/>
    <cellStyle name="Normal 6 12 3 7 2" xfId="13618"/>
    <cellStyle name="Normal 6 12 3 7 2 2" xfId="13619"/>
    <cellStyle name="Normal 6 12 3 7 3" xfId="13620"/>
    <cellStyle name="Normal 6 12 3 8" xfId="13621"/>
    <cellStyle name="Normal 6 12 3 8 2" xfId="13622"/>
    <cellStyle name="Normal 6 12 3 8 2 2" xfId="13623"/>
    <cellStyle name="Normal 6 12 3 8 3" xfId="13624"/>
    <cellStyle name="Normal 6 12 3 9" xfId="13625"/>
    <cellStyle name="Normal 6 12 3 9 2" xfId="13626"/>
    <cellStyle name="Normal 6 12 3 9 2 2" xfId="13627"/>
    <cellStyle name="Normal 6 12 3 9 3" xfId="13628"/>
    <cellStyle name="Normal 6 12 4" xfId="13629"/>
    <cellStyle name="Normal 6 12 4 10" xfId="13630"/>
    <cellStyle name="Normal 6 12 4 10 2" xfId="13631"/>
    <cellStyle name="Normal 6 12 4 10 2 2" xfId="13632"/>
    <cellStyle name="Normal 6 12 4 10 3" xfId="13633"/>
    <cellStyle name="Normal 6 12 4 11" xfId="13634"/>
    <cellStyle name="Normal 6 12 4 11 2" xfId="13635"/>
    <cellStyle name="Normal 6 12 4 11 2 2" xfId="13636"/>
    <cellStyle name="Normal 6 12 4 11 3" xfId="13637"/>
    <cellStyle name="Normal 6 12 4 12" xfId="13638"/>
    <cellStyle name="Normal 6 12 4 12 2" xfId="13639"/>
    <cellStyle name="Normal 6 12 4 12 2 2" xfId="13640"/>
    <cellStyle name="Normal 6 12 4 12 3" xfId="13641"/>
    <cellStyle name="Normal 6 12 4 13" xfId="13642"/>
    <cellStyle name="Normal 6 12 4 13 2" xfId="13643"/>
    <cellStyle name="Normal 6 12 4 13 2 2" xfId="13644"/>
    <cellStyle name="Normal 6 12 4 13 3" xfId="13645"/>
    <cellStyle name="Normal 6 12 4 14" xfId="13646"/>
    <cellStyle name="Normal 6 12 4 14 2" xfId="13647"/>
    <cellStyle name="Normal 6 12 4 14 2 2" xfId="13648"/>
    <cellStyle name="Normal 6 12 4 14 3" xfId="13649"/>
    <cellStyle name="Normal 6 12 4 15" xfId="13650"/>
    <cellStyle name="Normal 6 12 4 15 2" xfId="13651"/>
    <cellStyle name="Normal 6 12 4 15 2 2" xfId="13652"/>
    <cellStyle name="Normal 6 12 4 15 3" xfId="13653"/>
    <cellStyle name="Normal 6 12 4 16" xfId="13654"/>
    <cellStyle name="Normal 6 12 4 16 2" xfId="13655"/>
    <cellStyle name="Normal 6 12 4 17" xfId="13656"/>
    <cellStyle name="Normal 6 12 4 18" xfId="13657"/>
    <cellStyle name="Normal 6 12 4 19" xfId="13658"/>
    <cellStyle name="Normal 6 12 4 2" xfId="13659"/>
    <cellStyle name="Normal 6 12 4 2 10" xfId="13660"/>
    <cellStyle name="Normal 6 12 4 2 2" xfId="13661"/>
    <cellStyle name="Normal 6 12 4 2 2 2" xfId="13662"/>
    <cellStyle name="Normal 6 12 4 2 3" xfId="13663"/>
    <cellStyle name="Normal 6 12 4 2 4" xfId="13664"/>
    <cellStyle name="Normal 6 12 4 2 5" xfId="13665"/>
    <cellStyle name="Normal 6 12 4 2 6" xfId="13666"/>
    <cellStyle name="Normal 6 12 4 2 7" xfId="13667"/>
    <cellStyle name="Normal 6 12 4 2 8" xfId="13668"/>
    <cellStyle name="Normal 6 12 4 2 9" xfId="13669"/>
    <cellStyle name="Normal 6 12 4 20" xfId="13670"/>
    <cellStyle name="Normal 6 12 4 21" xfId="13671"/>
    <cellStyle name="Normal 6 12 4 22" xfId="13672"/>
    <cellStyle name="Normal 6 12 4 23" xfId="13673"/>
    <cellStyle name="Normal 6 12 4 24" xfId="13674"/>
    <cellStyle name="Normal 6 12 4 3" xfId="13675"/>
    <cellStyle name="Normal 6 12 4 3 10" xfId="13676"/>
    <cellStyle name="Normal 6 12 4 3 2" xfId="13677"/>
    <cellStyle name="Normal 6 12 4 3 2 2" xfId="13678"/>
    <cellStyle name="Normal 6 12 4 3 3" xfId="13679"/>
    <cellStyle name="Normal 6 12 4 3 4" xfId="13680"/>
    <cellStyle name="Normal 6 12 4 3 5" xfId="13681"/>
    <cellStyle name="Normal 6 12 4 3 6" xfId="13682"/>
    <cellStyle name="Normal 6 12 4 3 7" xfId="13683"/>
    <cellStyle name="Normal 6 12 4 3 8" xfId="13684"/>
    <cellStyle name="Normal 6 12 4 3 9" xfId="13685"/>
    <cellStyle name="Normal 6 12 4 4" xfId="13686"/>
    <cellStyle name="Normal 6 12 4 4 2" xfId="13687"/>
    <cellStyle name="Normal 6 12 4 4 2 2" xfId="13688"/>
    <cellStyle name="Normal 6 12 4 4 3" xfId="13689"/>
    <cellStyle name="Normal 6 12 4 5" xfId="13690"/>
    <cellStyle name="Normal 6 12 4 5 2" xfId="13691"/>
    <cellStyle name="Normal 6 12 4 5 2 2" xfId="13692"/>
    <cellStyle name="Normal 6 12 4 5 3" xfId="13693"/>
    <cellStyle name="Normal 6 12 4 6" xfId="13694"/>
    <cellStyle name="Normal 6 12 4 6 2" xfId="13695"/>
    <cellStyle name="Normal 6 12 4 6 2 2" xfId="13696"/>
    <cellStyle name="Normal 6 12 4 6 3" xfId="13697"/>
    <cellStyle name="Normal 6 12 4 7" xfId="13698"/>
    <cellStyle name="Normal 6 12 4 7 2" xfId="13699"/>
    <cellStyle name="Normal 6 12 4 7 2 2" xfId="13700"/>
    <cellStyle name="Normal 6 12 4 7 3" xfId="13701"/>
    <cellStyle name="Normal 6 12 4 8" xfId="13702"/>
    <cellStyle name="Normal 6 12 4 8 2" xfId="13703"/>
    <cellStyle name="Normal 6 12 4 8 2 2" xfId="13704"/>
    <cellStyle name="Normal 6 12 4 8 3" xfId="13705"/>
    <cellStyle name="Normal 6 12 4 9" xfId="13706"/>
    <cellStyle name="Normal 6 12 4 9 2" xfId="13707"/>
    <cellStyle name="Normal 6 12 4 9 2 2" xfId="13708"/>
    <cellStyle name="Normal 6 12 4 9 3" xfId="13709"/>
    <cellStyle name="Normal 6 12 5" xfId="13710"/>
    <cellStyle name="Normal 6 12 5 10" xfId="13711"/>
    <cellStyle name="Normal 6 12 5 10 2" xfId="13712"/>
    <cellStyle name="Normal 6 12 5 10 2 2" xfId="13713"/>
    <cellStyle name="Normal 6 12 5 10 3" xfId="13714"/>
    <cellStyle name="Normal 6 12 5 11" xfId="13715"/>
    <cellStyle name="Normal 6 12 5 11 2" xfId="13716"/>
    <cellStyle name="Normal 6 12 5 11 2 2" xfId="13717"/>
    <cellStyle name="Normal 6 12 5 11 3" xfId="13718"/>
    <cellStyle name="Normal 6 12 5 12" xfId="13719"/>
    <cellStyle name="Normal 6 12 5 12 2" xfId="13720"/>
    <cellStyle name="Normal 6 12 5 12 2 2" xfId="13721"/>
    <cellStyle name="Normal 6 12 5 12 3" xfId="13722"/>
    <cellStyle name="Normal 6 12 5 13" xfId="13723"/>
    <cellStyle name="Normal 6 12 5 13 2" xfId="13724"/>
    <cellStyle name="Normal 6 12 5 13 2 2" xfId="13725"/>
    <cellStyle name="Normal 6 12 5 13 3" xfId="13726"/>
    <cellStyle name="Normal 6 12 5 14" xfId="13727"/>
    <cellStyle name="Normal 6 12 5 14 2" xfId="13728"/>
    <cellStyle name="Normal 6 12 5 14 2 2" xfId="13729"/>
    <cellStyle name="Normal 6 12 5 14 3" xfId="13730"/>
    <cellStyle name="Normal 6 12 5 15" xfId="13731"/>
    <cellStyle name="Normal 6 12 5 15 2" xfId="13732"/>
    <cellStyle name="Normal 6 12 5 15 2 2" xfId="13733"/>
    <cellStyle name="Normal 6 12 5 15 3" xfId="13734"/>
    <cellStyle name="Normal 6 12 5 16" xfId="13735"/>
    <cellStyle name="Normal 6 12 5 16 2" xfId="13736"/>
    <cellStyle name="Normal 6 12 5 17" xfId="13737"/>
    <cellStyle name="Normal 6 12 5 18" xfId="13738"/>
    <cellStyle name="Normal 6 12 5 19" xfId="13739"/>
    <cellStyle name="Normal 6 12 5 2" xfId="13740"/>
    <cellStyle name="Normal 6 12 5 2 10" xfId="13741"/>
    <cellStyle name="Normal 6 12 5 2 2" xfId="13742"/>
    <cellStyle name="Normal 6 12 5 2 2 2" xfId="13743"/>
    <cellStyle name="Normal 6 12 5 2 3" xfId="13744"/>
    <cellStyle name="Normal 6 12 5 2 4" xfId="13745"/>
    <cellStyle name="Normal 6 12 5 2 5" xfId="13746"/>
    <cellStyle name="Normal 6 12 5 2 6" xfId="13747"/>
    <cellStyle name="Normal 6 12 5 2 7" xfId="13748"/>
    <cellStyle name="Normal 6 12 5 2 8" xfId="13749"/>
    <cellStyle name="Normal 6 12 5 2 9" xfId="13750"/>
    <cellStyle name="Normal 6 12 5 20" xfId="13751"/>
    <cellStyle name="Normal 6 12 5 21" xfId="13752"/>
    <cellStyle name="Normal 6 12 5 22" xfId="13753"/>
    <cellStyle name="Normal 6 12 5 23" xfId="13754"/>
    <cellStyle name="Normal 6 12 5 24" xfId="13755"/>
    <cellStyle name="Normal 6 12 5 3" xfId="13756"/>
    <cellStyle name="Normal 6 12 5 3 10" xfId="13757"/>
    <cellStyle name="Normal 6 12 5 3 2" xfId="13758"/>
    <cellStyle name="Normal 6 12 5 3 2 2" xfId="13759"/>
    <cellStyle name="Normal 6 12 5 3 3" xfId="13760"/>
    <cellStyle name="Normal 6 12 5 3 4" xfId="13761"/>
    <cellStyle name="Normal 6 12 5 3 5" xfId="13762"/>
    <cellStyle name="Normal 6 12 5 3 6" xfId="13763"/>
    <cellStyle name="Normal 6 12 5 3 7" xfId="13764"/>
    <cellStyle name="Normal 6 12 5 3 8" xfId="13765"/>
    <cellStyle name="Normal 6 12 5 3 9" xfId="13766"/>
    <cellStyle name="Normal 6 12 5 4" xfId="13767"/>
    <cellStyle name="Normal 6 12 5 4 2" xfId="13768"/>
    <cellStyle name="Normal 6 12 5 4 2 2" xfId="13769"/>
    <cellStyle name="Normal 6 12 5 4 3" xfId="13770"/>
    <cellStyle name="Normal 6 12 5 5" xfId="13771"/>
    <cellStyle name="Normal 6 12 5 5 2" xfId="13772"/>
    <cellStyle name="Normal 6 12 5 5 2 2" xfId="13773"/>
    <cellStyle name="Normal 6 12 5 5 3" xfId="13774"/>
    <cellStyle name="Normal 6 12 5 6" xfId="13775"/>
    <cellStyle name="Normal 6 12 5 6 2" xfId="13776"/>
    <cellStyle name="Normal 6 12 5 6 2 2" xfId="13777"/>
    <cellStyle name="Normal 6 12 5 6 3" xfId="13778"/>
    <cellStyle name="Normal 6 12 5 7" xfId="13779"/>
    <cellStyle name="Normal 6 12 5 7 2" xfId="13780"/>
    <cellStyle name="Normal 6 12 5 7 2 2" xfId="13781"/>
    <cellStyle name="Normal 6 12 5 7 3" xfId="13782"/>
    <cellStyle name="Normal 6 12 5 8" xfId="13783"/>
    <cellStyle name="Normal 6 12 5 8 2" xfId="13784"/>
    <cellStyle name="Normal 6 12 5 8 2 2" xfId="13785"/>
    <cellStyle name="Normal 6 12 5 8 3" xfId="13786"/>
    <cellStyle name="Normal 6 12 5 9" xfId="13787"/>
    <cellStyle name="Normal 6 12 5 9 2" xfId="13788"/>
    <cellStyle name="Normal 6 12 5 9 2 2" xfId="13789"/>
    <cellStyle name="Normal 6 12 5 9 3" xfId="13790"/>
    <cellStyle name="Normal 6 12 6" xfId="13791"/>
    <cellStyle name="Normal 6 12 6 10" xfId="13792"/>
    <cellStyle name="Normal 6 12 6 2" xfId="13793"/>
    <cellStyle name="Normal 6 12 6 2 2" xfId="13794"/>
    <cellStyle name="Normal 6 12 6 3" xfId="13795"/>
    <cellStyle name="Normal 6 12 6 4" xfId="13796"/>
    <cellStyle name="Normal 6 12 6 5" xfId="13797"/>
    <cellStyle name="Normal 6 12 6 6" xfId="13798"/>
    <cellStyle name="Normal 6 12 6 7" xfId="13799"/>
    <cellStyle name="Normal 6 12 6 8" xfId="13800"/>
    <cellStyle name="Normal 6 12 6 9" xfId="13801"/>
    <cellStyle name="Normal 6 12 7" xfId="13802"/>
    <cellStyle name="Normal 6 12 7 10" xfId="13803"/>
    <cellStyle name="Normal 6 12 7 2" xfId="13804"/>
    <cellStyle name="Normal 6 12 7 2 2" xfId="13805"/>
    <cellStyle name="Normal 6 12 7 3" xfId="13806"/>
    <cellStyle name="Normal 6 12 7 4" xfId="13807"/>
    <cellStyle name="Normal 6 12 7 5" xfId="13808"/>
    <cellStyle name="Normal 6 12 7 6" xfId="13809"/>
    <cellStyle name="Normal 6 12 7 7" xfId="13810"/>
    <cellStyle name="Normal 6 12 7 8" xfId="13811"/>
    <cellStyle name="Normal 6 12 7 9" xfId="13812"/>
    <cellStyle name="Normal 6 12 8" xfId="13813"/>
    <cellStyle name="Normal 6 12 8 2" xfId="13814"/>
    <cellStyle name="Normal 6 12 8 2 2" xfId="13815"/>
    <cellStyle name="Normal 6 12 8 3" xfId="13816"/>
    <cellStyle name="Normal 6 12 9" xfId="13817"/>
    <cellStyle name="Normal 6 12 9 2" xfId="13818"/>
    <cellStyle name="Normal 6 12 9 2 2" xfId="13819"/>
    <cellStyle name="Normal 6 12 9 3" xfId="13820"/>
    <cellStyle name="Normal 6 13" xfId="13821"/>
    <cellStyle name="Normal 6 13 10" xfId="13822"/>
    <cellStyle name="Normal 6 13 10 2" xfId="13823"/>
    <cellStyle name="Normal 6 13 10 2 2" xfId="13824"/>
    <cellStyle name="Normal 6 13 10 3" xfId="13825"/>
    <cellStyle name="Normal 6 13 11" xfId="13826"/>
    <cellStyle name="Normal 6 13 11 2" xfId="13827"/>
    <cellStyle name="Normal 6 13 11 2 2" xfId="13828"/>
    <cellStyle name="Normal 6 13 11 3" xfId="13829"/>
    <cellStyle name="Normal 6 13 12" xfId="13830"/>
    <cellStyle name="Normal 6 13 12 2" xfId="13831"/>
    <cellStyle name="Normal 6 13 12 2 2" xfId="13832"/>
    <cellStyle name="Normal 6 13 12 3" xfId="13833"/>
    <cellStyle name="Normal 6 13 13" xfId="13834"/>
    <cellStyle name="Normal 6 13 13 2" xfId="13835"/>
    <cellStyle name="Normal 6 13 13 2 2" xfId="13836"/>
    <cellStyle name="Normal 6 13 13 3" xfId="13837"/>
    <cellStyle name="Normal 6 13 14" xfId="13838"/>
    <cellStyle name="Normal 6 13 14 2" xfId="13839"/>
    <cellStyle name="Normal 6 13 14 2 2" xfId="13840"/>
    <cellStyle name="Normal 6 13 14 3" xfId="13841"/>
    <cellStyle name="Normal 6 13 15" xfId="13842"/>
    <cellStyle name="Normal 6 13 15 2" xfId="13843"/>
    <cellStyle name="Normal 6 13 15 2 2" xfId="13844"/>
    <cellStyle name="Normal 6 13 15 3" xfId="13845"/>
    <cellStyle name="Normal 6 13 16" xfId="13846"/>
    <cellStyle name="Normal 6 13 16 2" xfId="13847"/>
    <cellStyle name="Normal 6 13 16 2 2" xfId="13848"/>
    <cellStyle name="Normal 6 13 16 3" xfId="13849"/>
    <cellStyle name="Normal 6 13 17" xfId="13850"/>
    <cellStyle name="Normal 6 13 17 2" xfId="13851"/>
    <cellStyle name="Normal 6 13 17 2 2" xfId="13852"/>
    <cellStyle name="Normal 6 13 17 3" xfId="13853"/>
    <cellStyle name="Normal 6 13 18" xfId="13854"/>
    <cellStyle name="Normal 6 13 18 2" xfId="13855"/>
    <cellStyle name="Normal 6 13 18 2 2" xfId="13856"/>
    <cellStyle name="Normal 6 13 18 3" xfId="13857"/>
    <cellStyle name="Normal 6 13 19" xfId="13858"/>
    <cellStyle name="Normal 6 13 19 2" xfId="13859"/>
    <cellStyle name="Normal 6 13 19 2 2" xfId="13860"/>
    <cellStyle name="Normal 6 13 19 3" xfId="13861"/>
    <cellStyle name="Normal 6 13 2" xfId="13862"/>
    <cellStyle name="Normal 6 13 2 10" xfId="13863"/>
    <cellStyle name="Normal 6 13 2 10 2" xfId="13864"/>
    <cellStyle name="Normal 6 13 2 10 2 2" xfId="13865"/>
    <cellStyle name="Normal 6 13 2 10 3" xfId="13866"/>
    <cellStyle name="Normal 6 13 2 11" xfId="13867"/>
    <cellStyle name="Normal 6 13 2 11 2" xfId="13868"/>
    <cellStyle name="Normal 6 13 2 11 2 2" xfId="13869"/>
    <cellStyle name="Normal 6 13 2 11 3" xfId="13870"/>
    <cellStyle name="Normal 6 13 2 12" xfId="13871"/>
    <cellStyle name="Normal 6 13 2 12 2" xfId="13872"/>
    <cellStyle name="Normal 6 13 2 12 2 2" xfId="13873"/>
    <cellStyle name="Normal 6 13 2 12 3" xfId="13874"/>
    <cellStyle name="Normal 6 13 2 13" xfId="13875"/>
    <cellStyle name="Normal 6 13 2 13 2" xfId="13876"/>
    <cellStyle name="Normal 6 13 2 13 2 2" xfId="13877"/>
    <cellStyle name="Normal 6 13 2 13 3" xfId="13878"/>
    <cellStyle name="Normal 6 13 2 14" xfId="13879"/>
    <cellStyle name="Normal 6 13 2 14 2" xfId="13880"/>
    <cellStyle name="Normal 6 13 2 14 2 2" xfId="13881"/>
    <cellStyle name="Normal 6 13 2 14 3" xfId="13882"/>
    <cellStyle name="Normal 6 13 2 15" xfId="13883"/>
    <cellStyle name="Normal 6 13 2 15 2" xfId="13884"/>
    <cellStyle name="Normal 6 13 2 15 2 2" xfId="13885"/>
    <cellStyle name="Normal 6 13 2 15 3" xfId="13886"/>
    <cellStyle name="Normal 6 13 2 16" xfId="13887"/>
    <cellStyle name="Normal 6 13 2 16 2" xfId="13888"/>
    <cellStyle name="Normal 6 13 2 17" xfId="13889"/>
    <cellStyle name="Normal 6 13 2 18" xfId="13890"/>
    <cellStyle name="Normal 6 13 2 19" xfId="13891"/>
    <cellStyle name="Normal 6 13 2 2" xfId="13892"/>
    <cellStyle name="Normal 6 13 2 2 10" xfId="13893"/>
    <cellStyle name="Normal 6 13 2 2 2" xfId="13894"/>
    <cellStyle name="Normal 6 13 2 2 2 2" xfId="13895"/>
    <cellStyle name="Normal 6 13 2 2 3" xfId="13896"/>
    <cellStyle name="Normal 6 13 2 2 4" xfId="13897"/>
    <cellStyle name="Normal 6 13 2 2 5" xfId="13898"/>
    <cellStyle name="Normal 6 13 2 2 6" xfId="13899"/>
    <cellStyle name="Normal 6 13 2 2 7" xfId="13900"/>
    <cellStyle name="Normal 6 13 2 2 8" xfId="13901"/>
    <cellStyle name="Normal 6 13 2 2 9" xfId="13902"/>
    <cellStyle name="Normal 6 13 2 20" xfId="13903"/>
    <cellStyle name="Normal 6 13 2 21" xfId="13904"/>
    <cellStyle name="Normal 6 13 2 22" xfId="13905"/>
    <cellStyle name="Normal 6 13 2 23" xfId="13906"/>
    <cellStyle name="Normal 6 13 2 24" xfId="13907"/>
    <cellStyle name="Normal 6 13 2 3" xfId="13908"/>
    <cellStyle name="Normal 6 13 2 3 10" xfId="13909"/>
    <cellStyle name="Normal 6 13 2 3 2" xfId="13910"/>
    <cellStyle name="Normal 6 13 2 3 2 2" xfId="13911"/>
    <cellStyle name="Normal 6 13 2 3 3" xfId="13912"/>
    <cellStyle name="Normal 6 13 2 3 4" xfId="13913"/>
    <cellStyle name="Normal 6 13 2 3 5" xfId="13914"/>
    <cellStyle name="Normal 6 13 2 3 6" xfId="13915"/>
    <cellStyle name="Normal 6 13 2 3 7" xfId="13916"/>
    <cellStyle name="Normal 6 13 2 3 8" xfId="13917"/>
    <cellStyle name="Normal 6 13 2 3 9" xfId="13918"/>
    <cellStyle name="Normal 6 13 2 4" xfId="13919"/>
    <cellStyle name="Normal 6 13 2 4 2" xfId="13920"/>
    <cellStyle name="Normal 6 13 2 4 2 2" xfId="13921"/>
    <cellStyle name="Normal 6 13 2 4 3" xfId="13922"/>
    <cellStyle name="Normal 6 13 2 5" xfId="13923"/>
    <cellStyle name="Normal 6 13 2 5 2" xfId="13924"/>
    <cellStyle name="Normal 6 13 2 5 2 2" xfId="13925"/>
    <cellStyle name="Normal 6 13 2 5 3" xfId="13926"/>
    <cellStyle name="Normal 6 13 2 6" xfId="13927"/>
    <cellStyle name="Normal 6 13 2 6 2" xfId="13928"/>
    <cellStyle name="Normal 6 13 2 6 2 2" xfId="13929"/>
    <cellStyle name="Normal 6 13 2 6 3" xfId="13930"/>
    <cellStyle name="Normal 6 13 2 7" xfId="13931"/>
    <cellStyle name="Normal 6 13 2 7 2" xfId="13932"/>
    <cellStyle name="Normal 6 13 2 7 2 2" xfId="13933"/>
    <cellStyle name="Normal 6 13 2 7 3" xfId="13934"/>
    <cellStyle name="Normal 6 13 2 8" xfId="13935"/>
    <cellStyle name="Normal 6 13 2 8 2" xfId="13936"/>
    <cellStyle name="Normal 6 13 2 8 2 2" xfId="13937"/>
    <cellStyle name="Normal 6 13 2 8 3" xfId="13938"/>
    <cellStyle name="Normal 6 13 2 9" xfId="13939"/>
    <cellStyle name="Normal 6 13 2 9 2" xfId="13940"/>
    <cellStyle name="Normal 6 13 2 9 2 2" xfId="13941"/>
    <cellStyle name="Normal 6 13 2 9 3" xfId="13942"/>
    <cellStyle name="Normal 6 13 20" xfId="13943"/>
    <cellStyle name="Normal 6 13 20 2" xfId="13944"/>
    <cellStyle name="Normal 6 13 21" xfId="13945"/>
    <cellStyle name="Normal 6 13 22" xfId="13946"/>
    <cellStyle name="Normal 6 13 23" xfId="13947"/>
    <cellStyle name="Normal 6 13 24" xfId="13948"/>
    <cellStyle name="Normal 6 13 25" xfId="13949"/>
    <cellStyle name="Normal 6 13 26" xfId="13950"/>
    <cellStyle name="Normal 6 13 27" xfId="13951"/>
    <cellStyle name="Normal 6 13 28" xfId="13952"/>
    <cellStyle name="Normal 6 13 3" xfId="13953"/>
    <cellStyle name="Normal 6 13 3 10" xfId="13954"/>
    <cellStyle name="Normal 6 13 3 10 2" xfId="13955"/>
    <cellStyle name="Normal 6 13 3 10 2 2" xfId="13956"/>
    <cellStyle name="Normal 6 13 3 10 3" xfId="13957"/>
    <cellStyle name="Normal 6 13 3 11" xfId="13958"/>
    <cellStyle name="Normal 6 13 3 11 2" xfId="13959"/>
    <cellStyle name="Normal 6 13 3 11 2 2" xfId="13960"/>
    <cellStyle name="Normal 6 13 3 11 3" xfId="13961"/>
    <cellStyle name="Normal 6 13 3 12" xfId="13962"/>
    <cellStyle name="Normal 6 13 3 12 2" xfId="13963"/>
    <cellStyle name="Normal 6 13 3 12 2 2" xfId="13964"/>
    <cellStyle name="Normal 6 13 3 12 3" xfId="13965"/>
    <cellStyle name="Normal 6 13 3 13" xfId="13966"/>
    <cellStyle name="Normal 6 13 3 13 2" xfId="13967"/>
    <cellStyle name="Normal 6 13 3 13 2 2" xfId="13968"/>
    <cellStyle name="Normal 6 13 3 13 3" xfId="13969"/>
    <cellStyle name="Normal 6 13 3 14" xfId="13970"/>
    <cellStyle name="Normal 6 13 3 14 2" xfId="13971"/>
    <cellStyle name="Normal 6 13 3 14 2 2" xfId="13972"/>
    <cellStyle name="Normal 6 13 3 14 3" xfId="13973"/>
    <cellStyle name="Normal 6 13 3 15" xfId="13974"/>
    <cellStyle name="Normal 6 13 3 15 2" xfId="13975"/>
    <cellStyle name="Normal 6 13 3 15 2 2" xfId="13976"/>
    <cellStyle name="Normal 6 13 3 15 3" xfId="13977"/>
    <cellStyle name="Normal 6 13 3 16" xfId="13978"/>
    <cellStyle name="Normal 6 13 3 16 2" xfId="13979"/>
    <cellStyle name="Normal 6 13 3 17" xfId="13980"/>
    <cellStyle name="Normal 6 13 3 18" xfId="13981"/>
    <cellStyle name="Normal 6 13 3 19" xfId="13982"/>
    <cellStyle name="Normal 6 13 3 2" xfId="13983"/>
    <cellStyle name="Normal 6 13 3 2 10" xfId="13984"/>
    <cellStyle name="Normal 6 13 3 2 2" xfId="13985"/>
    <cellStyle name="Normal 6 13 3 2 2 2" xfId="13986"/>
    <cellStyle name="Normal 6 13 3 2 3" xfId="13987"/>
    <cellStyle name="Normal 6 13 3 2 4" xfId="13988"/>
    <cellStyle name="Normal 6 13 3 2 5" xfId="13989"/>
    <cellStyle name="Normal 6 13 3 2 6" xfId="13990"/>
    <cellStyle name="Normal 6 13 3 2 7" xfId="13991"/>
    <cellStyle name="Normal 6 13 3 2 8" xfId="13992"/>
    <cellStyle name="Normal 6 13 3 2 9" xfId="13993"/>
    <cellStyle name="Normal 6 13 3 20" xfId="13994"/>
    <cellStyle name="Normal 6 13 3 21" xfId="13995"/>
    <cellStyle name="Normal 6 13 3 22" xfId="13996"/>
    <cellStyle name="Normal 6 13 3 23" xfId="13997"/>
    <cellStyle name="Normal 6 13 3 24" xfId="13998"/>
    <cellStyle name="Normal 6 13 3 3" xfId="13999"/>
    <cellStyle name="Normal 6 13 3 3 10" xfId="14000"/>
    <cellStyle name="Normal 6 13 3 3 2" xfId="14001"/>
    <cellStyle name="Normal 6 13 3 3 2 2" xfId="14002"/>
    <cellStyle name="Normal 6 13 3 3 3" xfId="14003"/>
    <cellStyle name="Normal 6 13 3 3 4" xfId="14004"/>
    <cellStyle name="Normal 6 13 3 3 5" xfId="14005"/>
    <cellStyle name="Normal 6 13 3 3 6" xfId="14006"/>
    <cellStyle name="Normal 6 13 3 3 7" xfId="14007"/>
    <cellStyle name="Normal 6 13 3 3 8" xfId="14008"/>
    <cellStyle name="Normal 6 13 3 3 9" xfId="14009"/>
    <cellStyle name="Normal 6 13 3 4" xfId="14010"/>
    <cellStyle name="Normal 6 13 3 4 2" xfId="14011"/>
    <cellStyle name="Normal 6 13 3 4 2 2" xfId="14012"/>
    <cellStyle name="Normal 6 13 3 4 3" xfId="14013"/>
    <cellStyle name="Normal 6 13 3 5" xfId="14014"/>
    <cellStyle name="Normal 6 13 3 5 2" xfId="14015"/>
    <cellStyle name="Normal 6 13 3 5 2 2" xfId="14016"/>
    <cellStyle name="Normal 6 13 3 5 3" xfId="14017"/>
    <cellStyle name="Normal 6 13 3 6" xfId="14018"/>
    <cellStyle name="Normal 6 13 3 6 2" xfId="14019"/>
    <cellStyle name="Normal 6 13 3 6 2 2" xfId="14020"/>
    <cellStyle name="Normal 6 13 3 6 3" xfId="14021"/>
    <cellStyle name="Normal 6 13 3 7" xfId="14022"/>
    <cellStyle name="Normal 6 13 3 7 2" xfId="14023"/>
    <cellStyle name="Normal 6 13 3 7 2 2" xfId="14024"/>
    <cellStyle name="Normal 6 13 3 7 3" xfId="14025"/>
    <cellStyle name="Normal 6 13 3 8" xfId="14026"/>
    <cellStyle name="Normal 6 13 3 8 2" xfId="14027"/>
    <cellStyle name="Normal 6 13 3 8 2 2" xfId="14028"/>
    <cellStyle name="Normal 6 13 3 8 3" xfId="14029"/>
    <cellStyle name="Normal 6 13 3 9" xfId="14030"/>
    <cellStyle name="Normal 6 13 3 9 2" xfId="14031"/>
    <cellStyle name="Normal 6 13 3 9 2 2" xfId="14032"/>
    <cellStyle name="Normal 6 13 3 9 3" xfId="14033"/>
    <cellStyle name="Normal 6 13 4" xfId="14034"/>
    <cellStyle name="Normal 6 13 4 10" xfId="14035"/>
    <cellStyle name="Normal 6 13 4 10 2" xfId="14036"/>
    <cellStyle name="Normal 6 13 4 10 2 2" xfId="14037"/>
    <cellStyle name="Normal 6 13 4 10 3" xfId="14038"/>
    <cellStyle name="Normal 6 13 4 11" xfId="14039"/>
    <cellStyle name="Normal 6 13 4 11 2" xfId="14040"/>
    <cellStyle name="Normal 6 13 4 11 2 2" xfId="14041"/>
    <cellStyle name="Normal 6 13 4 11 3" xfId="14042"/>
    <cellStyle name="Normal 6 13 4 12" xfId="14043"/>
    <cellStyle name="Normal 6 13 4 12 2" xfId="14044"/>
    <cellStyle name="Normal 6 13 4 12 2 2" xfId="14045"/>
    <cellStyle name="Normal 6 13 4 12 3" xfId="14046"/>
    <cellStyle name="Normal 6 13 4 13" xfId="14047"/>
    <cellStyle name="Normal 6 13 4 13 2" xfId="14048"/>
    <cellStyle name="Normal 6 13 4 13 2 2" xfId="14049"/>
    <cellStyle name="Normal 6 13 4 13 3" xfId="14050"/>
    <cellStyle name="Normal 6 13 4 14" xfId="14051"/>
    <cellStyle name="Normal 6 13 4 14 2" xfId="14052"/>
    <cellStyle name="Normal 6 13 4 14 2 2" xfId="14053"/>
    <cellStyle name="Normal 6 13 4 14 3" xfId="14054"/>
    <cellStyle name="Normal 6 13 4 15" xfId="14055"/>
    <cellStyle name="Normal 6 13 4 15 2" xfId="14056"/>
    <cellStyle name="Normal 6 13 4 15 2 2" xfId="14057"/>
    <cellStyle name="Normal 6 13 4 15 3" xfId="14058"/>
    <cellStyle name="Normal 6 13 4 16" xfId="14059"/>
    <cellStyle name="Normal 6 13 4 16 2" xfId="14060"/>
    <cellStyle name="Normal 6 13 4 17" xfId="14061"/>
    <cellStyle name="Normal 6 13 4 18" xfId="14062"/>
    <cellStyle name="Normal 6 13 4 19" xfId="14063"/>
    <cellStyle name="Normal 6 13 4 2" xfId="14064"/>
    <cellStyle name="Normal 6 13 4 2 10" xfId="14065"/>
    <cellStyle name="Normal 6 13 4 2 2" xfId="14066"/>
    <cellStyle name="Normal 6 13 4 2 2 2" xfId="14067"/>
    <cellStyle name="Normal 6 13 4 2 3" xfId="14068"/>
    <cellStyle name="Normal 6 13 4 2 4" xfId="14069"/>
    <cellStyle name="Normal 6 13 4 2 5" xfId="14070"/>
    <cellStyle name="Normal 6 13 4 2 6" xfId="14071"/>
    <cellStyle name="Normal 6 13 4 2 7" xfId="14072"/>
    <cellStyle name="Normal 6 13 4 2 8" xfId="14073"/>
    <cellStyle name="Normal 6 13 4 2 9" xfId="14074"/>
    <cellStyle name="Normal 6 13 4 20" xfId="14075"/>
    <cellStyle name="Normal 6 13 4 21" xfId="14076"/>
    <cellStyle name="Normal 6 13 4 22" xfId="14077"/>
    <cellStyle name="Normal 6 13 4 23" xfId="14078"/>
    <cellStyle name="Normal 6 13 4 24" xfId="14079"/>
    <cellStyle name="Normal 6 13 4 3" xfId="14080"/>
    <cellStyle name="Normal 6 13 4 3 10" xfId="14081"/>
    <cellStyle name="Normal 6 13 4 3 2" xfId="14082"/>
    <cellStyle name="Normal 6 13 4 3 2 2" xfId="14083"/>
    <cellStyle name="Normal 6 13 4 3 3" xfId="14084"/>
    <cellStyle name="Normal 6 13 4 3 4" xfId="14085"/>
    <cellStyle name="Normal 6 13 4 3 5" xfId="14086"/>
    <cellStyle name="Normal 6 13 4 3 6" xfId="14087"/>
    <cellStyle name="Normal 6 13 4 3 7" xfId="14088"/>
    <cellStyle name="Normal 6 13 4 3 8" xfId="14089"/>
    <cellStyle name="Normal 6 13 4 3 9" xfId="14090"/>
    <cellStyle name="Normal 6 13 4 4" xfId="14091"/>
    <cellStyle name="Normal 6 13 4 4 2" xfId="14092"/>
    <cellStyle name="Normal 6 13 4 4 2 2" xfId="14093"/>
    <cellStyle name="Normal 6 13 4 4 3" xfId="14094"/>
    <cellStyle name="Normal 6 13 4 5" xfId="14095"/>
    <cellStyle name="Normal 6 13 4 5 2" xfId="14096"/>
    <cellStyle name="Normal 6 13 4 5 2 2" xfId="14097"/>
    <cellStyle name="Normal 6 13 4 5 3" xfId="14098"/>
    <cellStyle name="Normal 6 13 4 6" xfId="14099"/>
    <cellStyle name="Normal 6 13 4 6 2" xfId="14100"/>
    <cellStyle name="Normal 6 13 4 6 2 2" xfId="14101"/>
    <cellStyle name="Normal 6 13 4 6 3" xfId="14102"/>
    <cellStyle name="Normal 6 13 4 7" xfId="14103"/>
    <cellStyle name="Normal 6 13 4 7 2" xfId="14104"/>
    <cellStyle name="Normal 6 13 4 7 2 2" xfId="14105"/>
    <cellStyle name="Normal 6 13 4 7 3" xfId="14106"/>
    <cellStyle name="Normal 6 13 4 8" xfId="14107"/>
    <cellStyle name="Normal 6 13 4 8 2" xfId="14108"/>
    <cellStyle name="Normal 6 13 4 8 2 2" xfId="14109"/>
    <cellStyle name="Normal 6 13 4 8 3" xfId="14110"/>
    <cellStyle name="Normal 6 13 4 9" xfId="14111"/>
    <cellStyle name="Normal 6 13 4 9 2" xfId="14112"/>
    <cellStyle name="Normal 6 13 4 9 2 2" xfId="14113"/>
    <cellStyle name="Normal 6 13 4 9 3" xfId="14114"/>
    <cellStyle name="Normal 6 13 5" xfId="14115"/>
    <cellStyle name="Normal 6 13 5 10" xfId="14116"/>
    <cellStyle name="Normal 6 13 5 10 2" xfId="14117"/>
    <cellStyle name="Normal 6 13 5 10 2 2" xfId="14118"/>
    <cellStyle name="Normal 6 13 5 10 3" xfId="14119"/>
    <cellStyle name="Normal 6 13 5 11" xfId="14120"/>
    <cellStyle name="Normal 6 13 5 11 2" xfId="14121"/>
    <cellStyle name="Normal 6 13 5 11 2 2" xfId="14122"/>
    <cellStyle name="Normal 6 13 5 11 3" xfId="14123"/>
    <cellStyle name="Normal 6 13 5 12" xfId="14124"/>
    <cellStyle name="Normal 6 13 5 12 2" xfId="14125"/>
    <cellStyle name="Normal 6 13 5 12 2 2" xfId="14126"/>
    <cellStyle name="Normal 6 13 5 12 3" xfId="14127"/>
    <cellStyle name="Normal 6 13 5 13" xfId="14128"/>
    <cellStyle name="Normal 6 13 5 13 2" xfId="14129"/>
    <cellStyle name="Normal 6 13 5 13 2 2" xfId="14130"/>
    <cellStyle name="Normal 6 13 5 13 3" xfId="14131"/>
    <cellStyle name="Normal 6 13 5 14" xfId="14132"/>
    <cellStyle name="Normal 6 13 5 14 2" xfId="14133"/>
    <cellStyle name="Normal 6 13 5 14 2 2" xfId="14134"/>
    <cellStyle name="Normal 6 13 5 14 3" xfId="14135"/>
    <cellStyle name="Normal 6 13 5 15" xfId="14136"/>
    <cellStyle name="Normal 6 13 5 15 2" xfId="14137"/>
    <cellStyle name="Normal 6 13 5 15 2 2" xfId="14138"/>
    <cellStyle name="Normal 6 13 5 15 3" xfId="14139"/>
    <cellStyle name="Normal 6 13 5 16" xfId="14140"/>
    <cellStyle name="Normal 6 13 5 16 2" xfId="14141"/>
    <cellStyle name="Normal 6 13 5 17" xfId="14142"/>
    <cellStyle name="Normal 6 13 5 18" xfId="14143"/>
    <cellStyle name="Normal 6 13 5 19" xfId="14144"/>
    <cellStyle name="Normal 6 13 5 2" xfId="14145"/>
    <cellStyle name="Normal 6 13 5 2 10" xfId="14146"/>
    <cellStyle name="Normal 6 13 5 2 2" xfId="14147"/>
    <cellStyle name="Normal 6 13 5 2 2 2" xfId="14148"/>
    <cellStyle name="Normal 6 13 5 2 3" xfId="14149"/>
    <cellStyle name="Normal 6 13 5 2 4" xfId="14150"/>
    <cellStyle name="Normal 6 13 5 2 5" xfId="14151"/>
    <cellStyle name="Normal 6 13 5 2 6" xfId="14152"/>
    <cellStyle name="Normal 6 13 5 2 7" xfId="14153"/>
    <cellStyle name="Normal 6 13 5 2 8" xfId="14154"/>
    <cellStyle name="Normal 6 13 5 2 9" xfId="14155"/>
    <cellStyle name="Normal 6 13 5 20" xfId="14156"/>
    <cellStyle name="Normal 6 13 5 21" xfId="14157"/>
    <cellStyle name="Normal 6 13 5 22" xfId="14158"/>
    <cellStyle name="Normal 6 13 5 23" xfId="14159"/>
    <cellStyle name="Normal 6 13 5 24" xfId="14160"/>
    <cellStyle name="Normal 6 13 5 3" xfId="14161"/>
    <cellStyle name="Normal 6 13 5 3 10" xfId="14162"/>
    <cellStyle name="Normal 6 13 5 3 2" xfId="14163"/>
    <cellStyle name="Normal 6 13 5 3 2 2" xfId="14164"/>
    <cellStyle name="Normal 6 13 5 3 3" xfId="14165"/>
    <cellStyle name="Normal 6 13 5 3 4" xfId="14166"/>
    <cellStyle name="Normal 6 13 5 3 5" xfId="14167"/>
    <cellStyle name="Normal 6 13 5 3 6" xfId="14168"/>
    <cellStyle name="Normal 6 13 5 3 7" xfId="14169"/>
    <cellStyle name="Normal 6 13 5 3 8" xfId="14170"/>
    <cellStyle name="Normal 6 13 5 3 9" xfId="14171"/>
    <cellStyle name="Normal 6 13 5 4" xfId="14172"/>
    <cellStyle name="Normal 6 13 5 4 2" xfId="14173"/>
    <cellStyle name="Normal 6 13 5 4 2 2" xfId="14174"/>
    <cellStyle name="Normal 6 13 5 4 3" xfId="14175"/>
    <cellStyle name="Normal 6 13 5 5" xfId="14176"/>
    <cellStyle name="Normal 6 13 5 5 2" xfId="14177"/>
    <cellStyle name="Normal 6 13 5 5 2 2" xfId="14178"/>
    <cellStyle name="Normal 6 13 5 5 3" xfId="14179"/>
    <cellStyle name="Normal 6 13 5 6" xfId="14180"/>
    <cellStyle name="Normal 6 13 5 6 2" xfId="14181"/>
    <cellStyle name="Normal 6 13 5 6 2 2" xfId="14182"/>
    <cellStyle name="Normal 6 13 5 6 3" xfId="14183"/>
    <cellStyle name="Normal 6 13 5 7" xfId="14184"/>
    <cellStyle name="Normal 6 13 5 7 2" xfId="14185"/>
    <cellStyle name="Normal 6 13 5 7 2 2" xfId="14186"/>
    <cellStyle name="Normal 6 13 5 7 3" xfId="14187"/>
    <cellStyle name="Normal 6 13 5 8" xfId="14188"/>
    <cellStyle name="Normal 6 13 5 8 2" xfId="14189"/>
    <cellStyle name="Normal 6 13 5 8 2 2" xfId="14190"/>
    <cellStyle name="Normal 6 13 5 8 3" xfId="14191"/>
    <cellStyle name="Normal 6 13 5 9" xfId="14192"/>
    <cellStyle name="Normal 6 13 5 9 2" xfId="14193"/>
    <cellStyle name="Normal 6 13 5 9 2 2" xfId="14194"/>
    <cellStyle name="Normal 6 13 5 9 3" xfId="14195"/>
    <cellStyle name="Normal 6 13 6" xfId="14196"/>
    <cellStyle name="Normal 6 13 6 10" xfId="14197"/>
    <cellStyle name="Normal 6 13 6 2" xfId="14198"/>
    <cellStyle name="Normal 6 13 6 2 2" xfId="14199"/>
    <cellStyle name="Normal 6 13 6 3" xfId="14200"/>
    <cellStyle name="Normal 6 13 6 4" xfId="14201"/>
    <cellStyle name="Normal 6 13 6 5" xfId="14202"/>
    <cellStyle name="Normal 6 13 6 6" xfId="14203"/>
    <cellStyle name="Normal 6 13 6 7" xfId="14204"/>
    <cellStyle name="Normal 6 13 6 8" xfId="14205"/>
    <cellStyle name="Normal 6 13 6 9" xfId="14206"/>
    <cellStyle name="Normal 6 13 7" xfId="14207"/>
    <cellStyle name="Normal 6 13 7 10" xfId="14208"/>
    <cellStyle name="Normal 6 13 7 2" xfId="14209"/>
    <cellStyle name="Normal 6 13 7 2 2" xfId="14210"/>
    <cellStyle name="Normal 6 13 7 3" xfId="14211"/>
    <cellStyle name="Normal 6 13 7 4" xfId="14212"/>
    <cellStyle name="Normal 6 13 7 5" xfId="14213"/>
    <cellStyle name="Normal 6 13 7 6" xfId="14214"/>
    <cellStyle name="Normal 6 13 7 7" xfId="14215"/>
    <cellStyle name="Normal 6 13 7 8" xfId="14216"/>
    <cellStyle name="Normal 6 13 7 9" xfId="14217"/>
    <cellStyle name="Normal 6 13 8" xfId="14218"/>
    <cellStyle name="Normal 6 13 8 2" xfId="14219"/>
    <cellStyle name="Normal 6 13 8 2 2" xfId="14220"/>
    <cellStyle name="Normal 6 13 8 3" xfId="14221"/>
    <cellStyle name="Normal 6 13 9" xfId="14222"/>
    <cellStyle name="Normal 6 13 9 2" xfId="14223"/>
    <cellStyle name="Normal 6 13 9 2 2" xfId="14224"/>
    <cellStyle name="Normal 6 13 9 3" xfId="14225"/>
    <cellStyle name="Normal 6 14" xfId="14226"/>
    <cellStyle name="Normal 6 14 10" xfId="14227"/>
    <cellStyle name="Normal 6 14 10 2" xfId="14228"/>
    <cellStyle name="Normal 6 14 10 2 2" xfId="14229"/>
    <cellStyle name="Normal 6 14 10 3" xfId="14230"/>
    <cellStyle name="Normal 6 14 11" xfId="14231"/>
    <cellStyle name="Normal 6 14 11 2" xfId="14232"/>
    <cellStyle name="Normal 6 14 11 2 2" xfId="14233"/>
    <cellStyle name="Normal 6 14 11 3" xfId="14234"/>
    <cellStyle name="Normal 6 14 12" xfId="14235"/>
    <cellStyle name="Normal 6 14 12 2" xfId="14236"/>
    <cellStyle name="Normal 6 14 12 2 2" xfId="14237"/>
    <cellStyle name="Normal 6 14 12 3" xfId="14238"/>
    <cellStyle name="Normal 6 14 13" xfId="14239"/>
    <cellStyle name="Normal 6 14 13 2" xfId="14240"/>
    <cellStyle name="Normal 6 14 13 2 2" xfId="14241"/>
    <cellStyle name="Normal 6 14 13 3" xfId="14242"/>
    <cellStyle name="Normal 6 14 14" xfId="14243"/>
    <cellStyle name="Normal 6 14 14 2" xfId="14244"/>
    <cellStyle name="Normal 6 14 14 2 2" xfId="14245"/>
    <cellStyle name="Normal 6 14 14 3" xfId="14246"/>
    <cellStyle name="Normal 6 14 15" xfId="14247"/>
    <cellStyle name="Normal 6 14 15 2" xfId="14248"/>
    <cellStyle name="Normal 6 14 15 2 2" xfId="14249"/>
    <cellStyle name="Normal 6 14 15 3" xfId="14250"/>
    <cellStyle name="Normal 6 14 16" xfId="14251"/>
    <cellStyle name="Normal 6 14 16 2" xfId="14252"/>
    <cellStyle name="Normal 6 14 16 2 2" xfId="14253"/>
    <cellStyle name="Normal 6 14 16 3" xfId="14254"/>
    <cellStyle name="Normal 6 14 17" xfId="14255"/>
    <cellStyle name="Normal 6 14 17 2" xfId="14256"/>
    <cellStyle name="Normal 6 14 17 2 2" xfId="14257"/>
    <cellStyle name="Normal 6 14 17 3" xfId="14258"/>
    <cellStyle name="Normal 6 14 18" xfId="14259"/>
    <cellStyle name="Normal 6 14 18 2" xfId="14260"/>
    <cellStyle name="Normal 6 14 18 2 2" xfId="14261"/>
    <cellStyle name="Normal 6 14 18 3" xfId="14262"/>
    <cellStyle name="Normal 6 14 19" xfId="14263"/>
    <cellStyle name="Normal 6 14 19 2" xfId="14264"/>
    <cellStyle name="Normal 6 14 19 2 2" xfId="14265"/>
    <cellStyle name="Normal 6 14 19 3" xfId="14266"/>
    <cellStyle name="Normal 6 14 2" xfId="14267"/>
    <cellStyle name="Normal 6 14 2 10" xfId="14268"/>
    <cellStyle name="Normal 6 14 2 10 2" xfId="14269"/>
    <cellStyle name="Normal 6 14 2 10 2 2" xfId="14270"/>
    <cellStyle name="Normal 6 14 2 10 3" xfId="14271"/>
    <cellStyle name="Normal 6 14 2 11" xfId="14272"/>
    <cellStyle name="Normal 6 14 2 11 2" xfId="14273"/>
    <cellStyle name="Normal 6 14 2 11 2 2" xfId="14274"/>
    <cellStyle name="Normal 6 14 2 11 3" xfId="14275"/>
    <cellStyle name="Normal 6 14 2 12" xfId="14276"/>
    <cellStyle name="Normal 6 14 2 12 2" xfId="14277"/>
    <cellStyle name="Normal 6 14 2 12 2 2" xfId="14278"/>
    <cellStyle name="Normal 6 14 2 12 3" xfId="14279"/>
    <cellStyle name="Normal 6 14 2 13" xfId="14280"/>
    <cellStyle name="Normal 6 14 2 13 2" xfId="14281"/>
    <cellStyle name="Normal 6 14 2 13 2 2" xfId="14282"/>
    <cellStyle name="Normal 6 14 2 13 3" xfId="14283"/>
    <cellStyle name="Normal 6 14 2 14" xfId="14284"/>
    <cellStyle name="Normal 6 14 2 14 2" xfId="14285"/>
    <cellStyle name="Normal 6 14 2 14 2 2" xfId="14286"/>
    <cellStyle name="Normal 6 14 2 14 3" xfId="14287"/>
    <cellStyle name="Normal 6 14 2 15" xfId="14288"/>
    <cellStyle name="Normal 6 14 2 15 2" xfId="14289"/>
    <cellStyle name="Normal 6 14 2 15 2 2" xfId="14290"/>
    <cellStyle name="Normal 6 14 2 15 3" xfId="14291"/>
    <cellStyle name="Normal 6 14 2 16" xfId="14292"/>
    <cellStyle name="Normal 6 14 2 16 2" xfId="14293"/>
    <cellStyle name="Normal 6 14 2 17" xfId="14294"/>
    <cellStyle name="Normal 6 14 2 18" xfId="14295"/>
    <cellStyle name="Normal 6 14 2 19" xfId="14296"/>
    <cellStyle name="Normal 6 14 2 2" xfId="14297"/>
    <cellStyle name="Normal 6 14 2 2 10" xfId="14298"/>
    <cellStyle name="Normal 6 14 2 2 2" xfId="14299"/>
    <cellStyle name="Normal 6 14 2 2 2 2" xfId="14300"/>
    <cellStyle name="Normal 6 14 2 2 3" xfId="14301"/>
    <cellStyle name="Normal 6 14 2 2 4" xfId="14302"/>
    <cellStyle name="Normal 6 14 2 2 5" xfId="14303"/>
    <cellStyle name="Normal 6 14 2 2 6" xfId="14304"/>
    <cellStyle name="Normal 6 14 2 2 7" xfId="14305"/>
    <cellStyle name="Normal 6 14 2 2 8" xfId="14306"/>
    <cellStyle name="Normal 6 14 2 2 9" xfId="14307"/>
    <cellStyle name="Normal 6 14 2 20" xfId="14308"/>
    <cellStyle name="Normal 6 14 2 21" xfId="14309"/>
    <cellStyle name="Normal 6 14 2 22" xfId="14310"/>
    <cellStyle name="Normal 6 14 2 23" xfId="14311"/>
    <cellStyle name="Normal 6 14 2 24" xfId="14312"/>
    <cellStyle name="Normal 6 14 2 3" xfId="14313"/>
    <cellStyle name="Normal 6 14 2 3 10" xfId="14314"/>
    <cellStyle name="Normal 6 14 2 3 2" xfId="14315"/>
    <cellStyle name="Normal 6 14 2 3 2 2" xfId="14316"/>
    <cellStyle name="Normal 6 14 2 3 3" xfId="14317"/>
    <cellStyle name="Normal 6 14 2 3 4" xfId="14318"/>
    <cellStyle name="Normal 6 14 2 3 5" xfId="14319"/>
    <cellStyle name="Normal 6 14 2 3 6" xfId="14320"/>
    <cellStyle name="Normal 6 14 2 3 7" xfId="14321"/>
    <cellStyle name="Normal 6 14 2 3 8" xfId="14322"/>
    <cellStyle name="Normal 6 14 2 3 9" xfId="14323"/>
    <cellStyle name="Normal 6 14 2 4" xfId="14324"/>
    <cellStyle name="Normal 6 14 2 4 2" xfId="14325"/>
    <cellStyle name="Normal 6 14 2 4 2 2" xfId="14326"/>
    <cellStyle name="Normal 6 14 2 4 3" xfId="14327"/>
    <cellStyle name="Normal 6 14 2 5" xfId="14328"/>
    <cellStyle name="Normal 6 14 2 5 2" xfId="14329"/>
    <cellStyle name="Normal 6 14 2 5 2 2" xfId="14330"/>
    <cellStyle name="Normal 6 14 2 5 3" xfId="14331"/>
    <cellStyle name="Normal 6 14 2 6" xfId="14332"/>
    <cellStyle name="Normal 6 14 2 6 2" xfId="14333"/>
    <cellStyle name="Normal 6 14 2 6 2 2" xfId="14334"/>
    <cellStyle name="Normal 6 14 2 6 3" xfId="14335"/>
    <cellStyle name="Normal 6 14 2 7" xfId="14336"/>
    <cellStyle name="Normal 6 14 2 7 2" xfId="14337"/>
    <cellStyle name="Normal 6 14 2 7 2 2" xfId="14338"/>
    <cellStyle name="Normal 6 14 2 7 3" xfId="14339"/>
    <cellStyle name="Normal 6 14 2 8" xfId="14340"/>
    <cellStyle name="Normal 6 14 2 8 2" xfId="14341"/>
    <cellStyle name="Normal 6 14 2 8 2 2" xfId="14342"/>
    <cellStyle name="Normal 6 14 2 8 3" xfId="14343"/>
    <cellStyle name="Normal 6 14 2 9" xfId="14344"/>
    <cellStyle name="Normal 6 14 2 9 2" xfId="14345"/>
    <cellStyle name="Normal 6 14 2 9 2 2" xfId="14346"/>
    <cellStyle name="Normal 6 14 2 9 3" xfId="14347"/>
    <cellStyle name="Normal 6 14 20" xfId="14348"/>
    <cellStyle name="Normal 6 14 20 2" xfId="14349"/>
    <cellStyle name="Normal 6 14 21" xfId="14350"/>
    <cellStyle name="Normal 6 14 22" xfId="14351"/>
    <cellStyle name="Normal 6 14 23" xfId="14352"/>
    <cellStyle name="Normal 6 14 24" xfId="14353"/>
    <cellStyle name="Normal 6 14 25" xfId="14354"/>
    <cellStyle name="Normal 6 14 26" xfId="14355"/>
    <cellStyle name="Normal 6 14 27" xfId="14356"/>
    <cellStyle name="Normal 6 14 28" xfId="14357"/>
    <cellStyle name="Normal 6 14 3" xfId="14358"/>
    <cellStyle name="Normal 6 14 3 10" xfId="14359"/>
    <cellStyle name="Normal 6 14 3 10 2" xfId="14360"/>
    <cellStyle name="Normal 6 14 3 10 2 2" xfId="14361"/>
    <cellStyle name="Normal 6 14 3 10 3" xfId="14362"/>
    <cellStyle name="Normal 6 14 3 11" xfId="14363"/>
    <cellStyle name="Normal 6 14 3 11 2" xfId="14364"/>
    <cellStyle name="Normal 6 14 3 11 2 2" xfId="14365"/>
    <cellStyle name="Normal 6 14 3 11 3" xfId="14366"/>
    <cellStyle name="Normal 6 14 3 12" xfId="14367"/>
    <cellStyle name="Normal 6 14 3 12 2" xfId="14368"/>
    <cellStyle name="Normal 6 14 3 12 2 2" xfId="14369"/>
    <cellStyle name="Normal 6 14 3 12 3" xfId="14370"/>
    <cellStyle name="Normal 6 14 3 13" xfId="14371"/>
    <cellStyle name="Normal 6 14 3 13 2" xfId="14372"/>
    <cellStyle name="Normal 6 14 3 13 2 2" xfId="14373"/>
    <cellStyle name="Normal 6 14 3 13 3" xfId="14374"/>
    <cellStyle name="Normal 6 14 3 14" xfId="14375"/>
    <cellStyle name="Normal 6 14 3 14 2" xfId="14376"/>
    <cellStyle name="Normal 6 14 3 14 2 2" xfId="14377"/>
    <cellStyle name="Normal 6 14 3 14 3" xfId="14378"/>
    <cellStyle name="Normal 6 14 3 15" xfId="14379"/>
    <cellStyle name="Normal 6 14 3 15 2" xfId="14380"/>
    <cellStyle name="Normal 6 14 3 15 2 2" xfId="14381"/>
    <cellStyle name="Normal 6 14 3 15 3" xfId="14382"/>
    <cellStyle name="Normal 6 14 3 16" xfId="14383"/>
    <cellStyle name="Normal 6 14 3 16 2" xfId="14384"/>
    <cellStyle name="Normal 6 14 3 17" xfId="14385"/>
    <cellStyle name="Normal 6 14 3 18" xfId="14386"/>
    <cellStyle name="Normal 6 14 3 19" xfId="14387"/>
    <cellStyle name="Normal 6 14 3 2" xfId="14388"/>
    <cellStyle name="Normal 6 14 3 2 10" xfId="14389"/>
    <cellStyle name="Normal 6 14 3 2 2" xfId="14390"/>
    <cellStyle name="Normal 6 14 3 2 2 2" xfId="14391"/>
    <cellStyle name="Normal 6 14 3 2 3" xfId="14392"/>
    <cellStyle name="Normal 6 14 3 2 4" xfId="14393"/>
    <cellStyle name="Normal 6 14 3 2 5" xfId="14394"/>
    <cellStyle name="Normal 6 14 3 2 6" xfId="14395"/>
    <cellStyle name="Normal 6 14 3 2 7" xfId="14396"/>
    <cellStyle name="Normal 6 14 3 2 8" xfId="14397"/>
    <cellStyle name="Normal 6 14 3 2 9" xfId="14398"/>
    <cellStyle name="Normal 6 14 3 20" xfId="14399"/>
    <cellStyle name="Normal 6 14 3 21" xfId="14400"/>
    <cellStyle name="Normal 6 14 3 22" xfId="14401"/>
    <cellStyle name="Normal 6 14 3 23" xfId="14402"/>
    <cellStyle name="Normal 6 14 3 24" xfId="14403"/>
    <cellStyle name="Normal 6 14 3 3" xfId="14404"/>
    <cellStyle name="Normal 6 14 3 3 10" xfId="14405"/>
    <cellStyle name="Normal 6 14 3 3 2" xfId="14406"/>
    <cellStyle name="Normal 6 14 3 3 2 2" xfId="14407"/>
    <cellStyle name="Normal 6 14 3 3 3" xfId="14408"/>
    <cellStyle name="Normal 6 14 3 3 4" xfId="14409"/>
    <cellStyle name="Normal 6 14 3 3 5" xfId="14410"/>
    <cellStyle name="Normal 6 14 3 3 6" xfId="14411"/>
    <cellStyle name="Normal 6 14 3 3 7" xfId="14412"/>
    <cellStyle name="Normal 6 14 3 3 8" xfId="14413"/>
    <cellStyle name="Normal 6 14 3 3 9" xfId="14414"/>
    <cellStyle name="Normal 6 14 3 4" xfId="14415"/>
    <cellStyle name="Normal 6 14 3 4 2" xfId="14416"/>
    <cellStyle name="Normal 6 14 3 4 2 2" xfId="14417"/>
    <cellStyle name="Normal 6 14 3 4 3" xfId="14418"/>
    <cellStyle name="Normal 6 14 3 5" xfId="14419"/>
    <cellStyle name="Normal 6 14 3 5 2" xfId="14420"/>
    <cellStyle name="Normal 6 14 3 5 2 2" xfId="14421"/>
    <cellStyle name="Normal 6 14 3 5 3" xfId="14422"/>
    <cellStyle name="Normal 6 14 3 6" xfId="14423"/>
    <cellStyle name="Normal 6 14 3 6 2" xfId="14424"/>
    <cellStyle name="Normal 6 14 3 6 2 2" xfId="14425"/>
    <cellStyle name="Normal 6 14 3 6 3" xfId="14426"/>
    <cellStyle name="Normal 6 14 3 7" xfId="14427"/>
    <cellStyle name="Normal 6 14 3 7 2" xfId="14428"/>
    <cellStyle name="Normal 6 14 3 7 2 2" xfId="14429"/>
    <cellStyle name="Normal 6 14 3 7 3" xfId="14430"/>
    <cellStyle name="Normal 6 14 3 8" xfId="14431"/>
    <cellStyle name="Normal 6 14 3 8 2" xfId="14432"/>
    <cellStyle name="Normal 6 14 3 8 2 2" xfId="14433"/>
    <cellStyle name="Normal 6 14 3 8 3" xfId="14434"/>
    <cellStyle name="Normal 6 14 3 9" xfId="14435"/>
    <cellStyle name="Normal 6 14 3 9 2" xfId="14436"/>
    <cellStyle name="Normal 6 14 3 9 2 2" xfId="14437"/>
    <cellStyle name="Normal 6 14 3 9 3" xfId="14438"/>
    <cellStyle name="Normal 6 14 4" xfId="14439"/>
    <cellStyle name="Normal 6 14 4 10" xfId="14440"/>
    <cellStyle name="Normal 6 14 4 10 2" xfId="14441"/>
    <cellStyle name="Normal 6 14 4 10 2 2" xfId="14442"/>
    <cellStyle name="Normal 6 14 4 10 3" xfId="14443"/>
    <cellStyle name="Normal 6 14 4 11" xfId="14444"/>
    <cellStyle name="Normal 6 14 4 11 2" xfId="14445"/>
    <cellStyle name="Normal 6 14 4 11 2 2" xfId="14446"/>
    <cellStyle name="Normal 6 14 4 11 3" xfId="14447"/>
    <cellStyle name="Normal 6 14 4 12" xfId="14448"/>
    <cellStyle name="Normal 6 14 4 12 2" xfId="14449"/>
    <cellStyle name="Normal 6 14 4 12 2 2" xfId="14450"/>
    <cellStyle name="Normal 6 14 4 12 3" xfId="14451"/>
    <cellStyle name="Normal 6 14 4 13" xfId="14452"/>
    <cellStyle name="Normal 6 14 4 13 2" xfId="14453"/>
    <cellStyle name="Normal 6 14 4 13 2 2" xfId="14454"/>
    <cellStyle name="Normal 6 14 4 13 3" xfId="14455"/>
    <cellStyle name="Normal 6 14 4 14" xfId="14456"/>
    <cellStyle name="Normal 6 14 4 14 2" xfId="14457"/>
    <cellStyle name="Normal 6 14 4 14 2 2" xfId="14458"/>
    <cellStyle name="Normal 6 14 4 14 3" xfId="14459"/>
    <cellStyle name="Normal 6 14 4 15" xfId="14460"/>
    <cellStyle name="Normal 6 14 4 15 2" xfId="14461"/>
    <cellStyle name="Normal 6 14 4 15 2 2" xfId="14462"/>
    <cellStyle name="Normal 6 14 4 15 3" xfId="14463"/>
    <cellStyle name="Normal 6 14 4 16" xfId="14464"/>
    <cellStyle name="Normal 6 14 4 16 2" xfId="14465"/>
    <cellStyle name="Normal 6 14 4 17" xfId="14466"/>
    <cellStyle name="Normal 6 14 4 18" xfId="14467"/>
    <cellStyle name="Normal 6 14 4 19" xfId="14468"/>
    <cellStyle name="Normal 6 14 4 2" xfId="14469"/>
    <cellStyle name="Normal 6 14 4 2 10" xfId="14470"/>
    <cellStyle name="Normal 6 14 4 2 2" xfId="14471"/>
    <cellStyle name="Normal 6 14 4 2 2 2" xfId="14472"/>
    <cellStyle name="Normal 6 14 4 2 3" xfId="14473"/>
    <cellStyle name="Normal 6 14 4 2 4" xfId="14474"/>
    <cellStyle name="Normal 6 14 4 2 5" xfId="14475"/>
    <cellStyle name="Normal 6 14 4 2 6" xfId="14476"/>
    <cellStyle name="Normal 6 14 4 2 7" xfId="14477"/>
    <cellStyle name="Normal 6 14 4 2 8" xfId="14478"/>
    <cellStyle name="Normal 6 14 4 2 9" xfId="14479"/>
    <cellStyle name="Normal 6 14 4 20" xfId="14480"/>
    <cellStyle name="Normal 6 14 4 21" xfId="14481"/>
    <cellStyle name="Normal 6 14 4 22" xfId="14482"/>
    <cellStyle name="Normal 6 14 4 23" xfId="14483"/>
    <cellStyle name="Normal 6 14 4 24" xfId="14484"/>
    <cellStyle name="Normal 6 14 4 3" xfId="14485"/>
    <cellStyle name="Normal 6 14 4 3 10" xfId="14486"/>
    <cellStyle name="Normal 6 14 4 3 2" xfId="14487"/>
    <cellStyle name="Normal 6 14 4 3 2 2" xfId="14488"/>
    <cellStyle name="Normal 6 14 4 3 3" xfId="14489"/>
    <cellStyle name="Normal 6 14 4 3 4" xfId="14490"/>
    <cellStyle name="Normal 6 14 4 3 5" xfId="14491"/>
    <cellStyle name="Normal 6 14 4 3 6" xfId="14492"/>
    <cellStyle name="Normal 6 14 4 3 7" xfId="14493"/>
    <cellStyle name="Normal 6 14 4 3 8" xfId="14494"/>
    <cellStyle name="Normal 6 14 4 3 9" xfId="14495"/>
    <cellStyle name="Normal 6 14 4 4" xfId="14496"/>
    <cellStyle name="Normal 6 14 4 4 2" xfId="14497"/>
    <cellStyle name="Normal 6 14 4 4 2 2" xfId="14498"/>
    <cellStyle name="Normal 6 14 4 4 3" xfId="14499"/>
    <cellStyle name="Normal 6 14 4 5" xfId="14500"/>
    <cellStyle name="Normal 6 14 4 5 2" xfId="14501"/>
    <cellStyle name="Normal 6 14 4 5 2 2" xfId="14502"/>
    <cellStyle name="Normal 6 14 4 5 3" xfId="14503"/>
    <cellStyle name="Normal 6 14 4 6" xfId="14504"/>
    <cellStyle name="Normal 6 14 4 6 2" xfId="14505"/>
    <cellStyle name="Normal 6 14 4 6 2 2" xfId="14506"/>
    <cellStyle name="Normal 6 14 4 6 3" xfId="14507"/>
    <cellStyle name="Normal 6 14 4 7" xfId="14508"/>
    <cellStyle name="Normal 6 14 4 7 2" xfId="14509"/>
    <cellStyle name="Normal 6 14 4 7 2 2" xfId="14510"/>
    <cellStyle name="Normal 6 14 4 7 3" xfId="14511"/>
    <cellStyle name="Normal 6 14 4 8" xfId="14512"/>
    <cellStyle name="Normal 6 14 4 8 2" xfId="14513"/>
    <cellStyle name="Normal 6 14 4 8 2 2" xfId="14514"/>
    <cellStyle name="Normal 6 14 4 8 3" xfId="14515"/>
    <cellStyle name="Normal 6 14 4 9" xfId="14516"/>
    <cellStyle name="Normal 6 14 4 9 2" xfId="14517"/>
    <cellStyle name="Normal 6 14 4 9 2 2" xfId="14518"/>
    <cellStyle name="Normal 6 14 4 9 3" xfId="14519"/>
    <cellStyle name="Normal 6 14 5" xfId="14520"/>
    <cellStyle name="Normal 6 14 5 10" xfId="14521"/>
    <cellStyle name="Normal 6 14 5 10 2" xfId="14522"/>
    <cellStyle name="Normal 6 14 5 10 2 2" xfId="14523"/>
    <cellStyle name="Normal 6 14 5 10 3" xfId="14524"/>
    <cellStyle name="Normal 6 14 5 11" xfId="14525"/>
    <cellStyle name="Normal 6 14 5 11 2" xfId="14526"/>
    <cellStyle name="Normal 6 14 5 11 2 2" xfId="14527"/>
    <cellStyle name="Normal 6 14 5 11 3" xfId="14528"/>
    <cellStyle name="Normal 6 14 5 12" xfId="14529"/>
    <cellStyle name="Normal 6 14 5 12 2" xfId="14530"/>
    <cellStyle name="Normal 6 14 5 12 2 2" xfId="14531"/>
    <cellStyle name="Normal 6 14 5 12 3" xfId="14532"/>
    <cellStyle name="Normal 6 14 5 13" xfId="14533"/>
    <cellStyle name="Normal 6 14 5 13 2" xfId="14534"/>
    <cellStyle name="Normal 6 14 5 13 2 2" xfId="14535"/>
    <cellStyle name="Normal 6 14 5 13 3" xfId="14536"/>
    <cellStyle name="Normal 6 14 5 14" xfId="14537"/>
    <cellStyle name="Normal 6 14 5 14 2" xfId="14538"/>
    <cellStyle name="Normal 6 14 5 14 2 2" xfId="14539"/>
    <cellStyle name="Normal 6 14 5 14 3" xfId="14540"/>
    <cellStyle name="Normal 6 14 5 15" xfId="14541"/>
    <cellStyle name="Normal 6 14 5 15 2" xfId="14542"/>
    <cellStyle name="Normal 6 14 5 15 2 2" xfId="14543"/>
    <cellStyle name="Normal 6 14 5 15 3" xfId="14544"/>
    <cellStyle name="Normal 6 14 5 16" xfId="14545"/>
    <cellStyle name="Normal 6 14 5 16 2" xfId="14546"/>
    <cellStyle name="Normal 6 14 5 17" xfId="14547"/>
    <cellStyle name="Normal 6 14 5 18" xfId="14548"/>
    <cellStyle name="Normal 6 14 5 19" xfId="14549"/>
    <cellStyle name="Normal 6 14 5 2" xfId="14550"/>
    <cellStyle name="Normal 6 14 5 2 10" xfId="14551"/>
    <cellStyle name="Normal 6 14 5 2 2" xfId="14552"/>
    <cellStyle name="Normal 6 14 5 2 2 2" xfId="14553"/>
    <cellStyle name="Normal 6 14 5 2 3" xfId="14554"/>
    <cellStyle name="Normal 6 14 5 2 4" xfId="14555"/>
    <cellStyle name="Normal 6 14 5 2 5" xfId="14556"/>
    <cellStyle name="Normal 6 14 5 2 6" xfId="14557"/>
    <cellStyle name="Normal 6 14 5 2 7" xfId="14558"/>
    <cellStyle name="Normal 6 14 5 2 8" xfId="14559"/>
    <cellStyle name="Normal 6 14 5 2 9" xfId="14560"/>
    <cellStyle name="Normal 6 14 5 20" xfId="14561"/>
    <cellStyle name="Normal 6 14 5 21" xfId="14562"/>
    <cellStyle name="Normal 6 14 5 22" xfId="14563"/>
    <cellStyle name="Normal 6 14 5 23" xfId="14564"/>
    <cellStyle name="Normal 6 14 5 24" xfId="14565"/>
    <cellStyle name="Normal 6 14 5 3" xfId="14566"/>
    <cellStyle name="Normal 6 14 5 3 10" xfId="14567"/>
    <cellStyle name="Normal 6 14 5 3 2" xfId="14568"/>
    <cellStyle name="Normal 6 14 5 3 2 2" xfId="14569"/>
    <cellStyle name="Normal 6 14 5 3 3" xfId="14570"/>
    <cellStyle name="Normal 6 14 5 3 4" xfId="14571"/>
    <cellStyle name="Normal 6 14 5 3 5" xfId="14572"/>
    <cellStyle name="Normal 6 14 5 3 6" xfId="14573"/>
    <cellStyle name="Normal 6 14 5 3 7" xfId="14574"/>
    <cellStyle name="Normal 6 14 5 3 8" xfId="14575"/>
    <cellStyle name="Normal 6 14 5 3 9" xfId="14576"/>
    <cellStyle name="Normal 6 14 5 4" xfId="14577"/>
    <cellStyle name="Normal 6 14 5 4 2" xfId="14578"/>
    <cellStyle name="Normal 6 14 5 4 2 2" xfId="14579"/>
    <cellStyle name="Normal 6 14 5 4 3" xfId="14580"/>
    <cellStyle name="Normal 6 14 5 5" xfId="14581"/>
    <cellStyle name="Normal 6 14 5 5 2" xfId="14582"/>
    <cellStyle name="Normal 6 14 5 5 2 2" xfId="14583"/>
    <cellStyle name="Normal 6 14 5 5 3" xfId="14584"/>
    <cellStyle name="Normal 6 14 5 6" xfId="14585"/>
    <cellStyle name="Normal 6 14 5 6 2" xfId="14586"/>
    <cellStyle name="Normal 6 14 5 6 2 2" xfId="14587"/>
    <cellStyle name="Normal 6 14 5 6 3" xfId="14588"/>
    <cellStyle name="Normal 6 14 5 7" xfId="14589"/>
    <cellStyle name="Normal 6 14 5 7 2" xfId="14590"/>
    <cellStyle name="Normal 6 14 5 7 2 2" xfId="14591"/>
    <cellStyle name="Normal 6 14 5 7 3" xfId="14592"/>
    <cellStyle name="Normal 6 14 5 8" xfId="14593"/>
    <cellStyle name="Normal 6 14 5 8 2" xfId="14594"/>
    <cellStyle name="Normal 6 14 5 8 2 2" xfId="14595"/>
    <cellStyle name="Normal 6 14 5 8 3" xfId="14596"/>
    <cellStyle name="Normal 6 14 5 9" xfId="14597"/>
    <cellStyle name="Normal 6 14 5 9 2" xfId="14598"/>
    <cellStyle name="Normal 6 14 5 9 2 2" xfId="14599"/>
    <cellStyle name="Normal 6 14 5 9 3" xfId="14600"/>
    <cellStyle name="Normal 6 14 6" xfId="14601"/>
    <cellStyle name="Normal 6 14 6 10" xfId="14602"/>
    <cellStyle name="Normal 6 14 6 2" xfId="14603"/>
    <cellStyle name="Normal 6 14 6 2 2" xfId="14604"/>
    <cellStyle name="Normal 6 14 6 3" xfId="14605"/>
    <cellStyle name="Normal 6 14 6 4" xfId="14606"/>
    <cellStyle name="Normal 6 14 6 5" xfId="14607"/>
    <cellStyle name="Normal 6 14 6 6" xfId="14608"/>
    <cellStyle name="Normal 6 14 6 7" xfId="14609"/>
    <cellStyle name="Normal 6 14 6 8" xfId="14610"/>
    <cellStyle name="Normal 6 14 6 9" xfId="14611"/>
    <cellStyle name="Normal 6 14 7" xfId="14612"/>
    <cellStyle name="Normal 6 14 7 10" xfId="14613"/>
    <cellStyle name="Normal 6 14 7 2" xfId="14614"/>
    <cellStyle name="Normal 6 14 7 2 2" xfId="14615"/>
    <cellStyle name="Normal 6 14 7 3" xfId="14616"/>
    <cellStyle name="Normal 6 14 7 4" xfId="14617"/>
    <cellStyle name="Normal 6 14 7 5" xfId="14618"/>
    <cellStyle name="Normal 6 14 7 6" xfId="14619"/>
    <cellStyle name="Normal 6 14 7 7" xfId="14620"/>
    <cellStyle name="Normal 6 14 7 8" xfId="14621"/>
    <cellStyle name="Normal 6 14 7 9" xfId="14622"/>
    <cellStyle name="Normal 6 14 8" xfId="14623"/>
    <cellStyle name="Normal 6 14 8 2" xfId="14624"/>
    <cellStyle name="Normal 6 14 8 2 2" xfId="14625"/>
    <cellStyle name="Normal 6 14 8 3" xfId="14626"/>
    <cellStyle name="Normal 6 14 9" xfId="14627"/>
    <cellStyle name="Normal 6 14 9 2" xfId="14628"/>
    <cellStyle name="Normal 6 14 9 2 2" xfId="14629"/>
    <cellStyle name="Normal 6 14 9 3" xfId="14630"/>
    <cellStyle name="Normal 6 15" xfId="14631"/>
    <cellStyle name="Normal 6 15 10" xfId="14632"/>
    <cellStyle name="Normal 6 15 10 2" xfId="14633"/>
    <cellStyle name="Normal 6 15 10 2 2" xfId="14634"/>
    <cellStyle name="Normal 6 15 10 3" xfId="14635"/>
    <cellStyle name="Normal 6 15 11" xfId="14636"/>
    <cellStyle name="Normal 6 15 11 2" xfId="14637"/>
    <cellStyle name="Normal 6 15 11 2 2" xfId="14638"/>
    <cellStyle name="Normal 6 15 11 3" xfId="14639"/>
    <cellStyle name="Normal 6 15 12" xfId="14640"/>
    <cellStyle name="Normal 6 15 12 2" xfId="14641"/>
    <cellStyle name="Normal 6 15 12 2 2" xfId="14642"/>
    <cellStyle name="Normal 6 15 12 3" xfId="14643"/>
    <cellStyle name="Normal 6 15 13" xfId="14644"/>
    <cellStyle name="Normal 6 15 13 2" xfId="14645"/>
    <cellStyle name="Normal 6 15 13 2 2" xfId="14646"/>
    <cellStyle name="Normal 6 15 13 3" xfId="14647"/>
    <cellStyle name="Normal 6 15 14" xfId="14648"/>
    <cellStyle name="Normal 6 15 14 2" xfId="14649"/>
    <cellStyle name="Normal 6 15 14 2 2" xfId="14650"/>
    <cellStyle name="Normal 6 15 14 3" xfId="14651"/>
    <cellStyle name="Normal 6 15 15" xfId="14652"/>
    <cellStyle name="Normal 6 15 15 2" xfId="14653"/>
    <cellStyle name="Normal 6 15 15 2 2" xfId="14654"/>
    <cellStyle name="Normal 6 15 15 3" xfId="14655"/>
    <cellStyle name="Normal 6 15 16" xfId="14656"/>
    <cellStyle name="Normal 6 15 16 2" xfId="14657"/>
    <cellStyle name="Normal 6 15 16 2 2" xfId="14658"/>
    <cellStyle name="Normal 6 15 16 3" xfId="14659"/>
    <cellStyle name="Normal 6 15 17" xfId="14660"/>
    <cellStyle name="Normal 6 15 17 2" xfId="14661"/>
    <cellStyle name="Normal 6 15 17 2 2" xfId="14662"/>
    <cellStyle name="Normal 6 15 17 3" xfId="14663"/>
    <cellStyle name="Normal 6 15 18" xfId="14664"/>
    <cellStyle name="Normal 6 15 18 2" xfId="14665"/>
    <cellStyle name="Normal 6 15 18 2 2" xfId="14666"/>
    <cellStyle name="Normal 6 15 18 3" xfId="14667"/>
    <cellStyle name="Normal 6 15 19" xfId="14668"/>
    <cellStyle name="Normal 6 15 19 2" xfId="14669"/>
    <cellStyle name="Normal 6 15 19 2 2" xfId="14670"/>
    <cellStyle name="Normal 6 15 19 3" xfId="14671"/>
    <cellStyle name="Normal 6 15 2" xfId="14672"/>
    <cellStyle name="Normal 6 15 2 10" xfId="14673"/>
    <cellStyle name="Normal 6 15 2 10 2" xfId="14674"/>
    <cellStyle name="Normal 6 15 2 10 2 2" xfId="14675"/>
    <cellStyle name="Normal 6 15 2 10 3" xfId="14676"/>
    <cellStyle name="Normal 6 15 2 11" xfId="14677"/>
    <cellStyle name="Normal 6 15 2 11 2" xfId="14678"/>
    <cellStyle name="Normal 6 15 2 11 2 2" xfId="14679"/>
    <cellStyle name="Normal 6 15 2 11 3" xfId="14680"/>
    <cellStyle name="Normal 6 15 2 12" xfId="14681"/>
    <cellStyle name="Normal 6 15 2 12 2" xfId="14682"/>
    <cellStyle name="Normal 6 15 2 12 2 2" xfId="14683"/>
    <cellStyle name="Normal 6 15 2 12 3" xfId="14684"/>
    <cellStyle name="Normal 6 15 2 13" xfId="14685"/>
    <cellStyle name="Normal 6 15 2 13 2" xfId="14686"/>
    <cellStyle name="Normal 6 15 2 13 2 2" xfId="14687"/>
    <cellStyle name="Normal 6 15 2 13 3" xfId="14688"/>
    <cellStyle name="Normal 6 15 2 14" xfId="14689"/>
    <cellStyle name="Normal 6 15 2 14 2" xfId="14690"/>
    <cellStyle name="Normal 6 15 2 14 2 2" xfId="14691"/>
    <cellStyle name="Normal 6 15 2 14 3" xfId="14692"/>
    <cellStyle name="Normal 6 15 2 15" xfId="14693"/>
    <cellStyle name="Normal 6 15 2 15 2" xfId="14694"/>
    <cellStyle name="Normal 6 15 2 15 2 2" xfId="14695"/>
    <cellStyle name="Normal 6 15 2 15 3" xfId="14696"/>
    <cellStyle name="Normal 6 15 2 16" xfId="14697"/>
    <cellStyle name="Normal 6 15 2 16 2" xfId="14698"/>
    <cellStyle name="Normal 6 15 2 17" xfId="14699"/>
    <cellStyle name="Normal 6 15 2 18" xfId="14700"/>
    <cellStyle name="Normal 6 15 2 19" xfId="14701"/>
    <cellStyle name="Normal 6 15 2 2" xfId="14702"/>
    <cellStyle name="Normal 6 15 2 2 10" xfId="14703"/>
    <cellStyle name="Normal 6 15 2 2 2" xfId="14704"/>
    <cellStyle name="Normal 6 15 2 2 2 2" xfId="14705"/>
    <cellStyle name="Normal 6 15 2 2 3" xfId="14706"/>
    <cellStyle name="Normal 6 15 2 2 4" xfId="14707"/>
    <cellStyle name="Normal 6 15 2 2 5" xfId="14708"/>
    <cellStyle name="Normal 6 15 2 2 6" xfId="14709"/>
    <cellStyle name="Normal 6 15 2 2 7" xfId="14710"/>
    <cellStyle name="Normal 6 15 2 2 8" xfId="14711"/>
    <cellStyle name="Normal 6 15 2 2 9" xfId="14712"/>
    <cellStyle name="Normal 6 15 2 20" xfId="14713"/>
    <cellStyle name="Normal 6 15 2 21" xfId="14714"/>
    <cellStyle name="Normal 6 15 2 22" xfId="14715"/>
    <cellStyle name="Normal 6 15 2 23" xfId="14716"/>
    <cellStyle name="Normal 6 15 2 24" xfId="14717"/>
    <cellStyle name="Normal 6 15 2 3" xfId="14718"/>
    <cellStyle name="Normal 6 15 2 3 10" xfId="14719"/>
    <cellStyle name="Normal 6 15 2 3 2" xfId="14720"/>
    <cellStyle name="Normal 6 15 2 3 2 2" xfId="14721"/>
    <cellStyle name="Normal 6 15 2 3 3" xfId="14722"/>
    <cellStyle name="Normal 6 15 2 3 4" xfId="14723"/>
    <cellStyle name="Normal 6 15 2 3 5" xfId="14724"/>
    <cellStyle name="Normal 6 15 2 3 6" xfId="14725"/>
    <cellStyle name="Normal 6 15 2 3 7" xfId="14726"/>
    <cellStyle name="Normal 6 15 2 3 8" xfId="14727"/>
    <cellStyle name="Normal 6 15 2 3 9" xfId="14728"/>
    <cellStyle name="Normal 6 15 2 4" xfId="14729"/>
    <cellStyle name="Normal 6 15 2 4 2" xfId="14730"/>
    <cellStyle name="Normal 6 15 2 4 2 2" xfId="14731"/>
    <cellStyle name="Normal 6 15 2 4 3" xfId="14732"/>
    <cellStyle name="Normal 6 15 2 5" xfId="14733"/>
    <cellStyle name="Normal 6 15 2 5 2" xfId="14734"/>
    <cellStyle name="Normal 6 15 2 5 2 2" xfId="14735"/>
    <cellStyle name="Normal 6 15 2 5 3" xfId="14736"/>
    <cellStyle name="Normal 6 15 2 6" xfId="14737"/>
    <cellStyle name="Normal 6 15 2 6 2" xfId="14738"/>
    <cellStyle name="Normal 6 15 2 6 2 2" xfId="14739"/>
    <cellStyle name="Normal 6 15 2 6 3" xfId="14740"/>
    <cellStyle name="Normal 6 15 2 7" xfId="14741"/>
    <cellStyle name="Normal 6 15 2 7 2" xfId="14742"/>
    <cellStyle name="Normal 6 15 2 7 2 2" xfId="14743"/>
    <cellStyle name="Normal 6 15 2 7 3" xfId="14744"/>
    <cellStyle name="Normal 6 15 2 8" xfId="14745"/>
    <cellStyle name="Normal 6 15 2 8 2" xfId="14746"/>
    <cellStyle name="Normal 6 15 2 8 2 2" xfId="14747"/>
    <cellStyle name="Normal 6 15 2 8 3" xfId="14748"/>
    <cellStyle name="Normal 6 15 2 9" xfId="14749"/>
    <cellStyle name="Normal 6 15 2 9 2" xfId="14750"/>
    <cellStyle name="Normal 6 15 2 9 2 2" xfId="14751"/>
    <cellStyle name="Normal 6 15 2 9 3" xfId="14752"/>
    <cellStyle name="Normal 6 15 20" xfId="14753"/>
    <cellStyle name="Normal 6 15 20 2" xfId="14754"/>
    <cellStyle name="Normal 6 15 21" xfId="14755"/>
    <cellStyle name="Normal 6 15 22" xfId="14756"/>
    <cellStyle name="Normal 6 15 23" xfId="14757"/>
    <cellStyle name="Normal 6 15 24" xfId="14758"/>
    <cellStyle name="Normal 6 15 25" xfId="14759"/>
    <cellStyle name="Normal 6 15 26" xfId="14760"/>
    <cellStyle name="Normal 6 15 27" xfId="14761"/>
    <cellStyle name="Normal 6 15 28" xfId="14762"/>
    <cellStyle name="Normal 6 15 3" xfId="14763"/>
    <cellStyle name="Normal 6 15 3 10" xfId="14764"/>
    <cellStyle name="Normal 6 15 3 10 2" xfId="14765"/>
    <cellStyle name="Normal 6 15 3 10 2 2" xfId="14766"/>
    <cellStyle name="Normal 6 15 3 10 3" xfId="14767"/>
    <cellStyle name="Normal 6 15 3 11" xfId="14768"/>
    <cellStyle name="Normal 6 15 3 11 2" xfId="14769"/>
    <cellStyle name="Normal 6 15 3 11 2 2" xfId="14770"/>
    <cellStyle name="Normal 6 15 3 11 3" xfId="14771"/>
    <cellStyle name="Normal 6 15 3 12" xfId="14772"/>
    <cellStyle name="Normal 6 15 3 12 2" xfId="14773"/>
    <cellStyle name="Normal 6 15 3 12 2 2" xfId="14774"/>
    <cellStyle name="Normal 6 15 3 12 3" xfId="14775"/>
    <cellStyle name="Normal 6 15 3 13" xfId="14776"/>
    <cellStyle name="Normal 6 15 3 13 2" xfId="14777"/>
    <cellStyle name="Normal 6 15 3 13 2 2" xfId="14778"/>
    <cellStyle name="Normal 6 15 3 13 3" xfId="14779"/>
    <cellStyle name="Normal 6 15 3 14" xfId="14780"/>
    <cellStyle name="Normal 6 15 3 14 2" xfId="14781"/>
    <cellStyle name="Normal 6 15 3 14 2 2" xfId="14782"/>
    <cellStyle name="Normal 6 15 3 14 3" xfId="14783"/>
    <cellStyle name="Normal 6 15 3 15" xfId="14784"/>
    <cellStyle name="Normal 6 15 3 15 2" xfId="14785"/>
    <cellStyle name="Normal 6 15 3 15 2 2" xfId="14786"/>
    <cellStyle name="Normal 6 15 3 15 3" xfId="14787"/>
    <cellStyle name="Normal 6 15 3 16" xfId="14788"/>
    <cellStyle name="Normal 6 15 3 16 2" xfId="14789"/>
    <cellStyle name="Normal 6 15 3 17" xfId="14790"/>
    <cellStyle name="Normal 6 15 3 18" xfId="14791"/>
    <cellStyle name="Normal 6 15 3 19" xfId="14792"/>
    <cellStyle name="Normal 6 15 3 2" xfId="14793"/>
    <cellStyle name="Normal 6 15 3 2 10" xfId="14794"/>
    <cellStyle name="Normal 6 15 3 2 2" xfId="14795"/>
    <cellStyle name="Normal 6 15 3 2 2 2" xfId="14796"/>
    <cellStyle name="Normal 6 15 3 2 3" xfId="14797"/>
    <cellStyle name="Normal 6 15 3 2 4" xfId="14798"/>
    <cellStyle name="Normal 6 15 3 2 5" xfId="14799"/>
    <cellStyle name="Normal 6 15 3 2 6" xfId="14800"/>
    <cellStyle name="Normal 6 15 3 2 7" xfId="14801"/>
    <cellStyle name="Normal 6 15 3 2 8" xfId="14802"/>
    <cellStyle name="Normal 6 15 3 2 9" xfId="14803"/>
    <cellStyle name="Normal 6 15 3 20" xfId="14804"/>
    <cellStyle name="Normal 6 15 3 21" xfId="14805"/>
    <cellStyle name="Normal 6 15 3 22" xfId="14806"/>
    <cellStyle name="Normal 6 15 3 23" xfId="14807"/>
    <cellStyle name="Normal 6 15 3 24" xfId="14808"/>
    <cellStyle name="Normal 6 15 3 3" xfId="14809"/>
    <cellStyle name="Normal 6 15 3 3 10" xfId="14810"/>
    <cellStyle name="Normal 6 15 3 3 2" xfId="14811"/>
    <cellStyle name="Normal 6 15 3 3 2 2" xfId="14812"/>
    <cellStyle name="Normal 6 15 3 3 3" xfId="14813"/>
    <cellStyle name="Normal 6 15 3 3 4" xfId="14814"/>
    <cellStyle name="Normal 6 15 3 3 5" xfId="14815"/>
    <cellStyle name="Normal 6 15 3 3 6" xfId="14816"/>
    <cellStyle name="Normal 6 15 3 3 7" xfId="14817"/>
    <cellStyle name="Normal 6 15 3 3 8" xfId="14818"/>
    <cellStyle name="Normal 6 15 3 3 9" xfId="14819"/>
    <cellStyle name="Normal 6 15 3 4" xfId="14820"/>
    <cellStyle name="Normal 6 15 3 4 2" xfId="14821"/>
    <cellStyle name="Normal 6 15 3 4 2 2" xfId="14822"/>
    <cellStyle name="Normal 6 15 3 4 3" xfId="14823"/>
    <cellStyle name="Normal 6 15 3 5" xfId="14824"/>
    <cellStyle name="Normal 6 15 3 5 2" xfId="14825"/>
    <cellStyle name="Normal 6 15 3 5 2 2" xfId="14826"/>
    <cellStyle name="Normal 6 15 3 5 3" xfId="14827"/>
    <cellStyle name="Normal 6 15 3 6" xfId="14828"/>
    <cellStyle name="Normal 6 15 3 6 2" xfId="14829"/>
    <cellStyle name="Normal 6 15 3 6 2 2" xfId="14830"/>
    <cellStyle name="Normal 6 15 3 6 3" xfId="14831"/>
    <cellStyle name="Normal 6 15 3 7" xfId="14832"/>
    <cellStyle name="Normal 6 15 3 7 2" xfId="14833"/>
    <cellStyle name="Normal 6 15 3 7 2 2" xfId="14834"/>
    <cellStyle name="Normal 6 15 3 7 3" xfId="14835"/>
    <cellStyle name="Normal 6 15 3 8" xfId="14836"/>
    <cellStyle name="Normal 6 15 3 8 2" xfId="14837"/>
    <cellStyle name="Normal 6 15 3 8 2 2" xfId="14838"/>
    <cellStyle name="Normal 6 15 3 8 3" xfId="14839"/>
    <cellStyle name="Normal 6 15 3 9" xfId="14840"/>
    <cellStyle name="Normal 6 15 3 9 2" xfId="14841"/>
    <cellStyle name="Normal 6 15 3 9 2 2" xfId="14842"/>
    <cellStyle name="Normal 6 15 3 9 3" xfId="14843"/>
    <cellStyle name="Normal 6 15 4" xfId="14844"/>
    <cellStyle name="Normal 6 15 4 10" xfId="14845"/>
    <cellStyle name="Normal 6 15 4 10 2" xfId="14846"/>
    <cellStyle name="Normal 6 15 4 10 2 2" xfId="14847"/>
    <cellStyle name="Normal 6 15 4 10 3" xfId="14848"/>
    <cellStyle name="Normal 6 15 4 11" xfId="14849"/>
    <cellStyle name="Normal 6 15 4 11 2" xfId="14850"/>
    <cellStyle name="Normal 6 15 4 11 2 2" xfId="14851"/>
    <cellStyle name="Normal 6 15 4 11 3" xfId="14852"/>
    <cellStyle name="Normal 6 15 4 12" xfId="14853"/>
    <cellStyle name="Normal 6 15 4 12 2" xfId="14854"/>
    <cellStyle name="Normal 6 15 4 12 2 2" xfId="14855"/>
    <cellStyle name="Normal 6 15 4 12 3" xfId="14856"/>
    <cellStyle name="Normal 6 15 4 13" xfId="14857"/>
    <cellStyle name="Normal 6 15 4 13 2" xfId="14858"/>
    <cellStyle name="Normal 6 15 4 13 2 2" xfId="14859"/>
    <cellStyle name="Normal 6 15 4 13 3" xfId="14860"/>
    <cellStyle name="Normal 6 15 4 14" xfId="14861"/>
    <cellStyle name="Normal 6 15 4 14 2" xfId="14862"/>
    <cellStyle name="Normal 6 15 4 14 2 2" xfId="14863"/>
    <cellStyle name="Normal 6 15 4 14 3" xfId="14864"/>
    <cellStyle name="Normal 6 15 4 15" xfId="14865"/>
    <cellStyle name="Normal 6 15 4 15 2" xfId="14866"/>
    <cellStyle name="Normal 6 15 4 15 2 2" xfId="14867"/>
    <cellStyle name="Normal 6 15 4 15 3" xfId="14868"/>
    <cellStyle name="Normal 6 15 4 16" xfId="14869"/>
    <cellStyle name="Normal 6 15 4 16 2" xfId="14870"/>
    <cellStyle name="Normal 6 15 4 17" xfId="14871"/>
    <cellStyle name="Normal 6 15 4 18" xfId="14872"/>
    <cellStyle name="Normal 6 15 4 19" xfId="14873"/>
    <cellStyle name="Normal 6 15 4 2" xfId="14874"/>
    <cellStyle name="Normal 6 15 4 2 10" xfId="14875"/>
    <cellStyle name="Normal 6 15 4 2 2" xfId="14876"/>
    <cellStyle name="Normal 6 15 4 2 2 2" xfId="14877"/>
    <cellStyle name="Normal 6 15 4 2 3" xfId="14878"/>
    <cellStyle name="Normal 6 15 4 2 4" xfId="14879"/>
    <cellStyle name="Normal 6 15 4 2 5" xfId="14880"/>
    <cellStyle name="Normal 6 15 4 2 6" xfId="14881"/>
    <cellStyle name="Normal 6 15 4 2 7" xfId="14882"/>
    <cellStyle name="Normal 6 15 4 2 8" xfId="14883"/>
    <cellStyle name="Normal 6 15 4 2 9" xfId="14884"/>
    <cellStyle name="Normal 6 15 4 20" xfId="14885"/>
    <cellStyle name="Normal 6 15 4 21" xfId="14886"/>
    <cellStyle name="Normal 6 15 4 22" xfId="14887"/>
    <cellStyle name="Normal 6 15 4 23" xfId="14888"/>
    <cellStyle name="Normal 6 15 4 24" xfId="14889"/>
    <cellStyle name="Normal 6 15 4 3" xfId="14890"/>
    <cellStyle name="Normal 6 15 4 3 10" xfId="14891"/>
    <cellStyle name="Normal 6 15 4 3 2" xfId="14892"/>
    <cellStyle name="Normal 6 15 4 3 2 2" xfId="14893"/>
    <cellStyle name="Normal 6 15 4 3 3" xfId="14894"/>
    <cellStyle name="Normal 6 15 4 3 4" xfId="14895"/>
    <cellStyle name="Normal 6 15 4 3 5" xfId="14896"/>
    <cellStyle name="Normal 6 15 4 3 6" xfId="14897"/>
    <cellStyle name="Normal 6 15 4 3 7" xfId="14898"/>
    <cellStyle name="Normal 6 15 4 3 8" xfId="14899"/>
    <cellStyle name="Normal 6 15 4 3 9" xfId="14900"/>
    <cellStyle name="Normal 6 15 4 4" xfId="14901"/>
    <cellStyle name="Normal 6 15 4 4 2" xfId="14902"/>
    <cellStyle name="Normal 6 15 4 4 2 2" xfId="14903"/>
    <cellStyle name="Normal 6 15 4 4 3" xfId="14904"/>
    <cellStyle name="Normal 6 15 4 5" xfId="14905"/>
    <cellStyle name="Normal 6 15 4 5 2" xfId="14906"/>
    <cellStyle name="Normal 6 15 4 5 2 2" xfId="14907"/>
    <cellStyle name="Normal 6 15 4 5 3" xfId="14908"/>
    <cellStyle name="Normal 6 15 4 6" xfId="14909"/>
    <cellStyle name="Normal 6 15 4 6 2" xfId="14910"/>
    <cellStyle name="Normal 6 15 4 6 2 2" xfId="14911"/>
    <cellStyle name="Normal 6 15 4 6 3" xfId="14912"/>
    <cellStyle name="Normal 6 15 4 7" xfId="14913"/>
    <cellStyle name="Normal 6 15 4 7 2" xfId="14914"/>
    <cellStyle name="Normal 6 15 4 7 2 2" xfId="14915"/>
    <cellStyle name="Normal 6 15 4 7 3" xfId="14916"/>
    <cellStyle name="Normal 6 15 4 8" xfId="14917"/>
    <cellStyle name="Normal 6 15 4 8 2" xfId="14918"/>
    <cellStyle name="Normal 6 15 4 8 2 2" xfId="14919"/>
    <cellStyle name="Normal 6 15 4 8 3" xfId="14920"/>
    <cellStyle name="Normal 6 15 4 9" xfId="14921"/>
    <cellStyle name="Normal 6 15 4 9 2" xfId="14922"/>
    <cellStyle name="Normal 6 15 4 9 2 2" xfId="14923"/>
    <cellStyle name="Normal 6 15 4 9 3" xfId="14924"/>
    <cellStyle name="Normal 6 15 5" xfId="14925"/>
    <cellStyle name="Normal 6 15 5 10" xfId="14926"/>
    <cellStyle name="Normal 6 15 5 10 2" xfId="14927"/>
    <cellStyle name="Normal 6 15 5 10 2 2" xfId="14928"/>
    <cellStyle name="Normal 6 15 5 10 3" xfId="14929"/>
    <cellStyle name="Normal 6 15 5 11" xfId="14930"/>
    <cellStyle name="Normal 6 15 5 11 2" xfId="14931"/>
    <cellStyle name="Normal 6 15 5 11 2 2" xfId="14932"/>
    <cellStyle name="Normal 6 15 5 11 3" xfId="14933"/>
    <cellStyle name="Normal 6 15 5 12" xfId="14934"/>
    <cellStyle name="Normal 6 15 5 12 2" xfId="14935"/>
    <cellStyle name="Normal 6 15 5 12 2 2" xfId="14936"/>
    <cellStyle name="Normal 6 15 5 12 3" xfId="14937"/>
    <cellStyle name="Normal 6 15 5 13" xfId="14938"/>
    <cellStyle name="Normal 6 15 5 13 2" xfId="14939"/>
    <cellStyle name="Normal 6 15 5 13 2 2" xfId="14940"/>
    <cellStyle name="Normal 6 15 5 13 3" xfId="14941"/>
    <cellStyle name="Normal 6 15 5 14" xfId="14942"/>
    <cellStyle name="Normal 6 15 5 14 2" xfId="14943"/>
    <cellStyle name="Normal 6 15 5 14 2 2" xfId="14944"/>
    <cellStyle name="Normal 6 15 5 14 3" xfId="14945"/>
    <cellStyle name="Normal 6 15 5 15" xfId="14946"/>
    <cellStyle name="Normal 6 15 5 15 2" xfId="14947"/>
    <cellStyle name="Normal 6 15 5 15 2 2" xfId="14948"/>
    <cellStyle name="Normal 6 15 5 15 3" xfId="14949"/>
    <cellStyle name="Normal 6 15 5 16" xfId="14950"/>
    <cellStyle name="Normal 6 15 5 16 2" xfId="14951"/>
    <cellStyle name="Normal 6 15 5 17" xfId="14952"/>
    <cellStyle name="Normal 6 15 5 18" xfId="14953"/>
    <cellStyle name="Normal 6 15 5 19" xfId="14954"/>
    <cellStyle name="Normal 6 15 5 2" xfId="14955"/>
    <cellStyle name="Normal 6 15 5 2 10" xfId="14956"/>
    <cellStyle name="Normal 6 15 5 2 2" xfId="14957"/>
    <cellStyle name="Normal 6 15 5 2 2 2" xfId="14958"/>
    <cellStyle name="Normal 6 15 5 2 3" xfId="14959"/>
    <cellStyle name="Normal 6 15 5 2 4" xfId="14960"/>
    <cellStyle name="Normal 6 15 5 2 5" xfId="14961"/>
    <cellStyle name="Normal 6 15 5 2 6" xfId="14962"/>
    <cellStyle name="Normal 6 15 5 2 7" xfId="14963"/>
    <cellStyle name="Normal 6 15 5 2 8" xfId="14964"/>
    <cellStyle name="Normal 6 15 5 2 9" xfId="14965"/>
    <cellStyle name="Normal 6 15 5 20" xfId="14966"/>
    <cellStyle name="Normal 6 15 5 21" xfId="14967"/>
    <cellStyle name="Normal 6 15 5 22" xfId="14968"/>
    <cellStyle name="Normal 6 15 5 23" xfId="14969"/>
    <cellStyle name="Normal 6 15 5 24" xfId="14970"/>
    <cellStyle name="Normal 6 15 5 3" xfId="14971"/>
    <cellStyle name="Normal 6 15 5 3 10" xfId="14972"/>
    <cellStyle name="Normal 6 15 5 3 2" xfId="14973"/>
    <cellStyle name="Normal 6 15 5 3 2 2" xfId="14974"/>
    <cellStyle name="Normal 6 15 5 3 3" xfId="14975"/>
    <cellStyle name="Normal 6 15 5 3 4" xfId="14976"/>
    <cellStyle name="Normal 6 15 5 3 5" xfId="14977"/>
    <cellStyle name="Normal 6 15 5 3 6" xfId="14978"/>
    <cellStyle name="Normal 6 15 5 3 7" xfId="14979"/>
    <cellStyle name="Normal 6 15 5 3 8" xfId="14980"/>
    <cellStyle name="Normal 6 15 5 3 9" xfId="14981"/>
    <cellStyle name="Normal 6 15 5 4" xfId="14982"/>
    <cellStyle name="Normal 6 15 5 4 2" xfId="14983"/>
    <cellStyle name="Normal 6 15 5 4 2 2" xfId="14984"/>
    <cellStyle name="Normal 6 15 5 4 3" xfId="14985"/>
    <cellStyle name="Normal 6 15 5 5" xfId="14986"/>
    <cellStyle name="Normal 6 15 5 5 2" xfId="14987"/>
    <cellStyle name="Normal 6 15 5 5 2 2" xfId="14988"/>
    <cellStyle name="Normal 6 15 5 5 3" xfId="14989"/>
    <cellStyle name="Normal 6 15 5 6" xfId="14990"/>
    <cellStyle name="Normal 6 15 5 6 2" xfId="14991"/>
    <cellStyle name="Normal 6 15 5 6 2 2" xfId="14992"/>
    <cellStyle name="Normal 6 15 5 6 3" xfId="14993"/>
    <cellStyle name="Normal 6 15 5 7" xfId="14994"/>
    <cellStyle name="Normal 6 15 5 7 2" xfId="14995"/>
    <cellStyle name="Normal 6 15 5 7 2 2" xfId="14996"/>
    <cellStyle name="Normal 6 15 5 7 3" xfId="14997"/>
    <cellStyle name="Normal 6 15 5 8" xfId="14998"/>
    <cellStyle name="Normal 6 15 5 8 2" xfId="14999"/>
    <cellStyle name="Normal 6 15 5 8 2 2" xfId="15000"/>
    <cellStyle name="Normal 6 15 5 8 3" xfId="15001"/>
    <cellStyle name="Normal 6 15 5 9" xfId="15002"/>
    <cellStyle name="Normal 6 15 5 9 2" xfId="15003"/>
    <cellStyle name="Normal 6 15 5 9 2 2" xfId="15004"/>
    <cellStyle name="Normal 6 15 5 9 3" xfId="15005"/>
    <cellStyle name="Normal 6 15 6" xfId="15006"/>
    <cellStyle name="Normal 6 15 6 10" xfId="15007"/>
    <cellStyle name="Normal 6 15 6 2" xfId="15008"/>
    <cellStyle name="Normal 6 15 6 2 2" xfId="15009"/>
    <cellStyle name="Normal 6 15 6 3" xfId="15010"/>
    <cellStyle name="Normal 6 15 6 4" xfId="15011"/>
    <cellStyle name="Normal 6 15 6 5" xfId="15012"/>
    <cellStyle name="Normal 6 15 6 6" xfId="15013"/>
    <cellStyle name="Normal 6 15 6 7" xfId="15014"/>
    <cellStyle name="Normal 6 15 6 8" xfId="15015"/>
    <cellStyle name="Normal 6 15 6 9" xfId="15016"/>
    <cellStyle name="Normal 6 15 7" xfId="15017"/>
    <cellStyle name="Normal 6 15 7 10" xfId="15018"/>
    <cellStyle name="Normal 6 15 7 2" xfId="15019"/>
    <cellStyle name="Normal 6 15 7 2 2" xfId="15020"/>
    <cellStyle name="Normal 6 15 7 3" xfId="15021"/>
    <cellStyle name="Normal 6 15 7 4" xfId="15022"/>
    <cellStyle name="Normal 6 15 7 5" xfId="15023"/>
    <cellStyle name="Normal 6 15 7 6" xfId="15024"/>
    <cellStyle name="Normal 6 15 7 7" xfId="15025"/>
    <cellStyle name="Normal 6 15 7 8" xfId="15026"/>
    <cellStyle name="Normal 6 15 7 9" xfId="15027"/>
    <cellStyle name="Normal 6 15 8" xfId="15028"/>
    <cellStyle name="Normal 6 15 8 2" xfId="15029"/>
    <cellStyle name="Normal 6 15 8 2 2" xfId="15030"/>
    <cellStyle name="Normal 6 15 8 3" xfId="15031"/>
    <cellStyle name="Normal 6 15 9" xfId="15032"/>
    <cellStyle name="Normal 6 15 9 2" xfId="15033"/>
    <cellStyle name="Normal 6 15 9 2 2" xfId="15034"/>
    <cellStyle name="Normal 6 15 9 3" xfId="15035"/>
    <cellStyle name="Normal 6 16" xfId="15036"/>
    <cellStyle name="Normal 6 16 10" xfId="15037"/>
    <cellStyle name="Normal 6 16 10 2" xfId="15038"/>
    <cellStyle name="Normal 6 16 10 2 2" xfId="15039"/>
    <cellStyle name="Normal 6 16 10 3" xfId="15040"/>
    <cellStyle name="Normal 6 16 11" xfId="15041"/>
    <cellStyle name="Normal 6 16 11 2" xfId="15042"/>
    <cellStyle name="Normal 6 16 11 2 2" xfId="15043"/>
    <cellStyle name="Normal 6 16 11 3" xfId="15044"/>
    <cellStyle name="Normal 6 16 12" xfId="15045"/>
    <cellStyle name="Normal 6 16 12 2" xfId="15046"/>
    <cellStyle name="Normal 6 16 12 2 2" xfId="15047"/>
    <cellStyle name="Normal 6 16 12 3" xfId="15048"/>
    <cellStyle name="Normal 6 16 13" xfId="15049"/>
    <cellStyle name="Normal 6 16 13 2" xfId="15050"/>
    <cellStyle name="Normal 6 16 13 2 2" xfId="15051"/>
    <cellStyle name="Normal 6 16 13 3" xfId="15052"/>
    <cellStyle name="Normal 6 16 14" xfId="15053"/>
    <cellStyle name="Normal 6 16 14 2" xfId="15054"/>
    <cellStyle name="Normal 6 16 14 2 2" xfId="15055"/>
    <cellStyle name="Normal 6 16 14 3" xfId="15056"/>
    <cellStyle name="Normal 6 16 15" xfId="15057"/>
    <cellStyle name="Normal 6 16 15 2" xfId="15058"/>
    <cellStyle name="Normal 6 16 15 2 2" xfId="15059"/>
    <cellStyle name="Normal 6 16 15 3" xfId="15060"/>
    <cellStyle name="Normal 6 16 16" xfId="15061"/>
    <cellStyle name="Normal 6 16 16 2" xfId="15062"/>
    <cellStyle name="Normal 6 16 16 2 2" xfId="15063"/>
    <cellStyle name="Normal 6 16 16 3" xfId="15064"/>
    <cellStyle name="Normal 6 16 17" xfId="15065"/>
    <cellStyle name="Normal 6 16 17 2" xfId="15066"/>
    <cellStyle name="Normal 6 16 17 2 2" xfId="15067"/>
    <cellStyle name="Normal 6 16 17 3" xfId="15068"/>
    <cellStyle name="Normal 6 16 18" xfId="15069"/>
    <cellStyle name="Normal 6 16 18 2" xfId="15070"/>
    <cellStyle name="Normal 6 16 18 2 2" xfId="15071"/>
    <cellStyle name="Normal 6 16 18 3" xfId="15072"/>
    <cellStyle name="Normal 6 16 19" xfId="15073"/>
    <cellStyle name="Normal 6 16 19 2" xfId="15074"/>
    <cellStyle name="Normal 6 16 19 2 2" xfId="15075"/>
    <cellStyle name="Normal 6 16 19 3" xfId="15076"/>
    <cellStyle name="Normal 6 16 2" xfId="15077"/>
    <cellStyle name="Normal 6 16 2 10" xfId="15078"/>
    <cellStyle name="Normal 6 16 2 10 2" xfId="15079"/>
    <cellStyle name="Normal 6 16 2 10 2 2" xfId="15080"/>
    <cellStyle name="Normal 6 16 2 10 3" xfId="15081"/>
    <cellStyle name="Normal 6 16 2 11" xfId="15082"/>
    <cellStyle name="Normal 6 16 2 11 2" xfId="15083"/>
    <cellStyle name="Normal 6 16 2 11 2 2" xfId="15084"/>
    <cellStyle name="Normal 6 16 2 11 3" xfId="15085"/>
    <cellStyle name="Normal 6 16 2 12" xfId="15086"/>
    <cellStyle name="Normal 6 16 2 12 2" xfId="15087"/>
    <cellStyle name="Normal 6 16 2 12 2 2" xfId="15088"/>
    <cellStyle name="Normal 6 16 2 12 3" xfId="15089"/>
    <cellStyle name="Normal 6 16 2 13" xfId="15090"/>
    <cellStyle name="Normal 6 16 2 13 2" xfId="15091"/>
    <cellStyle name="Normal 6 16 2 13 2 2" xfId="15092"/>
    <cellStyle name="Normal 6 16 2 13 3" xfId="15093"/>
    <cellStyle name="Normal 6 16 2 14" xfId="15094"/>
    <cellStyle name="Normal 6 16 2 14 2" xfId="15095"/>
    <cellStyle name="Normal 6 16 2 14 2 2" xfId="15096"/>
    <cellStyle name="Normal 6 16 2 14 3" xfId="15097"/>
    <cellStyle name="Normal 6 16 2 15" xfId="15098"/>
    <cellStyle name="Normal 6 16 2 15 2" xfId="15099"/>
    <cellStyle name="Normal 6 16 2 15 2 2" xfId="15100"/>
    <cellStyle name="Normal 6 16 2 15 3" xfId="15101"/>
    <cellStyle name="Normal 6 16 2 16" xfId="15102"/>
    <cellStyle name="Normal 6 16 2 16 2" xfId="15103"/>
    <cellStyle name="Normal 6 16 2 17" xfId="15104"/>
    <cellStyle name="Normal 6 16 2 18" xfId="15105"/>
    <cellStyle name="Normal 6 16 2 19" xfId="15106"/>
    <cellStyle name="Normal 6 16 2 2" xfId="15107"/>
    <cellStyle name="Normal 6 16 2 2 10" xfId="15108"/>
    <cellStyle name="Normal 6 16 2 2 2" xfId="15109"/>
    <cellStyle name="Normal 6 16 2 2 2 2" xfId="15110"/>
    <cellStyle name="Normal 6 16 2 2 3" xfId="15111"/>
    <cellStyle name="Normal 6 16 2 2 4" xfId="15112"/>
    <cellStyle name="Normal 6 16 2 2 5" xfId="15113"/>
    <cellStyle name="Normal 6 16 2 2 6" xfId="15114"/>
    <cellStyle name="Normal 6 16 2 2 7" xfId="15115"/>
    <cellStyle name="Normal 6 16 2 2 8" xfId="15116"/>
    <cellStyle name="Normal 6 16 2 2 9" xfId="15117"/>
    <cellStyle name="Normal 6 16 2 20" xfId="15118"/>
    <cellStyle name="Normal 6 16 2 21" xfId="15119"/>
    <cellStyle name="Normal 6 16 2 22" xfId="15120"/>
    <cellStyle name="Normal 6 16 2 23" xfId="15121"/>
    <cellStyle name="Normal 6 16 2 24" xfId="15122"/>
    <cellStyle name="Normal 6 16 2 3" xfId="15123"/>
    <cellStyle name="Normal 6 16 2 3 10" xfId="15124"/>
    <cellStyle name="Normal 6 16 2 3 2" xfId="15125"/>
    <cellStyle name="Normal 6 16 2 3 2 2" xfId="15126"/>
    <cellStyle name="Normal 6 16 2 3 3" xfId="15127"/>
    <cellStyle name="Normal 6 16 2 3 4" xfId="15128"/>
    <cellStyle name="Normal 6 16 2 3 5" xfId="15129"/>
    <cellStyle name="Normal 6 16 2 3 6" xfId="15130"/>
    <cellStyle name="Normal 6 16 2 3 7" xfId="15131"/>
    <cellStyle name="Normal 6 16 2 3 8" xfId="15132"/>
    <cellStyle name="Normal 6 16 2 3 9" xfId="15133"/>
    <cellStyle name="Normal 6 16 2 4" xfId="15134"/>
    <cellStyle name="Normal 6 16 2 4 2" xfId="15135"/>
    <cellStyle name="Normal 6 16 2 4 2 2" xfId="15136"/>
    <cellStyle name="Normal 6 16 2 4 3" xfId="15137"/>
    <cellStyle name="Normal 6 16 2 5" xfId="15138"/>
    <cellStyle name="Normal 6 16 2 5 2" xfId="15139"/>
    <cellStyle name="Normal 6 16 2 5 2 2" xfId="15140"/>
    <cellStyle name="Normal 6 16 2 5 3" xfId="15141"/>
    <cellStyle name="Normal 6 16 2 6" xfId="15142"/>
    <cellStyle name="Normal 6 16 2 6 2" xfId="15143"/>
    <cellStyle name="Normal 6 16 2 6 2 2" xfId="15144"/>
    <cellStyle name="Normal 6 16 2 6 3" xfId="15145"/>
    <cellStyle name="Normal 6 16 2 7" xfId="15146"/>
    <cellStyle name="Normal 6 16 2 7 2" xfId="15147"/>
    <cellStyle name="Normal 6 16 2 7 2 2" xfId="15148"/>
    <cellStyle name="Normal 6 16 2 7 3" xfId="15149"/>
    <cellStyle name="Normal 6 16 2 8" xfId="15150"/>
    <cellStyle name="Normal 6 16 2 8 2" xfId="15151"/>
    <cellStyle name="Normal 6 16 2 8 2 2" xfId="15152"/>
    <cellStyle name="Normal 6 16 2 8 3" xfId="15153"/>
    <cellStyle name="Normal 6 16 2 9" xfId="15154"/>
    <cellStyle name="Normal 6 16 2 9 2" xfId="15155"/>
    <cellStyle name="Normal 6 16 2 9 2 2" xfId="15156"/>
    <cellStyle name="Normal 6 16 2 9 3" xfId="15157"/>
    <cellStyle name="Normal 6 16 20" xfId="15158"/>
    <cellStyle name="Normal 6 16 20 2" xfId="15159"/>
    <cellStyle name="Normal 6 16 21" xfId="15160"/>
    <cellStyle name="Normal 6 16 22" xfId="15161"/>
    <cellStyle name="Normal 6 16 23" xfId="15162"/>
    <cellStyle name="Normal 6 16 24" xfId="15163"/>
    <cellStyle name="Normal 6 16 25" xfId="15164"/>
    <cellStyle name="Normal 6 16 26" xfId="15165"/>
    <cellStyle name="Normal 6 16 27" xfId="15166"/>
    <cellStyle name="Normal 6 16 28" xfId="15167"/>
    <cellStyle name="Normal 6 16 3" xfId="15168"/>
    <cellStyle name="Normal 6 16 3 10" xfId="15169"/>
    <cellStyle name="Normal 6 16 3 10 2" xfId="15170"/>
    <cellStyle name="Normal 6 16 3 10 2 2" xfId="15171"/>
    <cellStyle name="Normal 6 16 3 10 3" xfId="15172"/>
    <cellStyle name="Normal 6 16 3 11" xfId="15173"/>
    <cellStyle name="Normal 6 16 3 11 2" xfId="15174"/>
    <cellStyle name="Normal 6 16 3 11 2 2" xfId="15175"/>
    <cellStyle name="Normal 6 16 3 11 3" xfId="15176"/>
    <cellStyle name="Normal 6 16 3 12" xfId="15177"/>
    <cellStyle name="Normal 6 16 3 12 2" xfId="15178"/>
    <cellStyle name="Normal 6 16 3 12 2 2" xfId="15179"/>
    <cellStyle name="Normal 6 16 3 12 3" xfId="15180"/>
    <cellStyle name="Normal 6 16 3 13" xfId="15181"/>
    <cellStyle name="Normal 6 16 3 13 2" xfId="15182"/>
    <cellStyle name="Normal 6 16 3 13 2 2" xfId="15183"/>
    <cellStyle name="Normal 6 16 3 13 3" xfId="15184"/>
    <cellStyle name="Normal 6 16 3 14" xfId="15185"/>
    <cellStyle name="Normal 6 16 3 14 2" xfId="15186"/>
    <cellStyle name="Normal 6 16 3 14 2 2" xfId="15187"/>
    <cellStyle name="Normal 6 16 3 14 3" xfId="15188"/>
    <cellStyle name="Normal 6 16 3 15" xfId="15189"/>
    <cellStyle name="Normal 6 16 3 15 2" xfId="15190"/>
    <cellStyle name="Normal 6 16 3 15 2 2" xfId="15191"/>
    <cellStyle name="Normal 6 16 3 15 3" xfId="15192"/>
    <cellStyle name="Normal 6 16 3 16" xfId="15193"/>
    <cellStyle name="Normal 6 16 3 16 2" xfId="15194"/>
    <cellStyle name="Normal 6 16 3 17" xfId="15195"/>
    <cellStyle name="Normal 6 16 3 18" xfId="15196"/>
    <cellStyle name="Normal 6 16 3 19" xfId="15197"/>
    <cellStyle name="Normal 6 16 3 2" xfId="15198"/>
    <cellStyle name="Normal 6 16 3 2 10" xfId="15199"/>
    <cellStyle name="Normal 6 16 3 2 2" xfId="15200"/>
    <cellStyle name="Normal 6 16 3 2 2 2" xfId="15201"/>
    <cellStyle name="Normal 6 16 3 2 3" xfId="15202"/>
    <cellStyle name="Normal 6 16 3 2 4" xfId="15203"/>
    <cellStyle name="Normal 6 16 3 2 5" xfId="15204"/>
    <cellStyle name="Normal 6 16 3 2 6" xfId="15205"/>
    <cellStyle name="Normal 6 16 3 2 7" xfId="15206"/>
    <cellStyle name="Normal 6 16 3 2 8" xfId="15207"/>
    <cellStyle name="Normal 6 16 3 2 9" xfId="15208"/>
    <cellStyle name="Normal 6 16 3 20" xfId="15209"/>
    <cellStyle name="Normal 6 16 3 21" xfId="15210"/>
    <cellStyle name="Normal 6 16 3 22" xfId="15211"/>
    <cellStyle name="Normal 6 16 3 23" xfId="15212"/>
    <cellStyle name="Normal 6 16 3 24" xfId="15213"/>
    <cellStyle name="Normal 6 16 3 3" xfId="15214"/>
    <cellStyle name="Normal 6 16 3 3 10" xfId="15215"/>
    <cellStyle name="Normal 6 16 3 3 2" xfId="15216"/>
    <cellStyle name="Normal 6 16 3 3 2 2" xfId="15217"/>
    <cellStyle name="Normal 6 16 3 3 3" xfId="15218"/>
    <cellStyle name="Normal 6 16 3 3 4" xfId="15219"/>
    <cellStyle name="Normal 6 16 3 3 5" xfId="15220"/>
    <cellStyle name="Normal 6 16 3 3 6" xfId="15221"/>
    <cellStyle name="Normal 6 16 3 3 7" xfId="15222"/>
    <cellStyle name="Normal 6 16 3 3 8" xfId="15223"/>
    <cellStyle name="Normal 6 16 3 3 9" xfId="15224"/>
    <cellStyle name="Normal 6 16 3 4" xfId="15225"/>
    <cellStyle name="Normal 6 16 3 4 2" xfId="15226"/>
    <cellStyle name="Normal 6 16 3 4 2 2" xfId="15227"/>
    <cellStyle name="Normal 6 16 3 4 3" xfId="15228"/>
    <cellStyle name="Normal 6 16 3 5" xfId="15229"/>
    <cellStyle name="Normal 6 16 3 5 2" xfId="15230"/>
    <cellStyle name="Normal 6 16 3 5 2 2" xfId="15231"/>
    <cellStyle name="Normal 6 16 3 5 3" xfId="15232"/>
    <cellStyle name="Normal 6 16 3 6" xfId="15233"/>
    <cellStyle name="Normal 6 16 3 6 2" xfId="15234"/>
    <cellStyle name="Normal 6 16 3 6 2 2" xfId="15235"/>
    <cellStyle name="Normal 6 16 3 6 3" xfId="15236"/>
    <cellStyle name="Normal 6 16 3 7" xfId="15237"/>
    <cellStyle name="Normal 6 16 3 7 2" xfId="15238"/>
    <cellStyle name="Normal 6 16 3 7 2 2" xfId="15239"/>
    <cellStyle name="Normal 6 16 3 7 3" xfId="15240"/>
    <cellStyle name="Normal 6 16 3 8" xfId="15241"/>
    <cellStyle name="Normal 6 16 3 8 2" xfId="15242"/>
    <cellStyle name="Normal 6 16 3 8 2 2" xfId="15243"/>
    <cellStyle name="Normal 6 16 3 8 3" xfId="15244"/>
    <cellStyle name="Normal 6 16 3 9" xfId="15245"/>
    <cellStyle name="Normal 6 16 3 9 2" xfId="15246"/>
    <cellStyle name="Normal 6 16 3 9 2 2" xfId="15247"/>
    <cellStyle name="Normal 6 16 3 9 3" xfId="15248"/>
    <cellStyle name="Normal 6 16 4" xfId="15249"/>
    <cellStyle name="Normal 6 16 4 10" xfId="15250"/>
    <cellStyle name="Normal 6 16 4 10 2" xfId="15251"/>
    <cellStyle name="Normal 6 16 4 10 2 2" xfId="15252"/>
    <cellStyle name="Normal 6 16 4 10 3" xfId="15253"/>
    <cellStyle name="Normal 6 16 4 11" xfId="15254"/>
    <cellStyle name="Normal 6 16 4 11 2" xfId="15255"/>
    <cellStyle name="Normal 6 16 4 11 2 2" xfId="15256"/>
    <cellStyle name="Normal 6 16 4 11 3" xfId="15257"/>
    <cellStyle name="Normal 6 16 4 12" xfId="15258"/>
    <cellStyle name="Normal 6 16 4 12 2" xfId="15259"/>
    <cellStyle name="Normal 6 16 4 12 2 2" xfId="15260"/>
    <cellStyle name="Normal 6 16 4 12 3" xfId="15261"/>
    <cellStyle name="Normal 6 16 4 13" xfId="15262"/>
    <cellStyle name="Normal 6 16 4 13 2" xfId="15263"/>
    <cellStyle name="Normal 6 16 4 13 2 2" xfId="15264"/>
    <cellStyle name="Normal 6 16 4 13 3" xfId="15265"/>
    <cellStyle name="Normal 6 16 4 14" xfId="15266"/>
    <cellStyle name="Normal 6 16 4 14 2" xfId="15267"/>
    <cellStyle name="Normal 6 16 4 14 2 2" xfId="15268"/>
    <cellStyle name="Normal 6 16 4 14 3" xfId="15269"/>
    <cellStyle name="Normal 6 16 4 15" xfId="15270"/>
    <cellStyle name="Normal 6 16 4 15 2" xfId="15271"/>
    <cellStyle name="Normal 6 16 4 15 2 2" xfId="15272"/>
    <cellStyle name="Normal 6 16 4 15 3" xfId="15273"/>
    <cellStyle name="Normal 6 16 4 16" xfId="15274"/>
    <cellStyle name="Normal 6 16 4 16 2" xfId="15275"/>
    <cellStyle name="Normal 6 16 4 17" xfId="15276"/>
    <cellStyle name="Normal 6 16 4 18" xfId="15277"/>
    <cellStyle name="Normal 6 16 4 19" xfId="15278"/>
    <cellStyle name="Normal 6 16 4 2" xfId="15279"/>
    <cellStyle name="Normal 6 16 4 2 10" xfId="15280"/>
    <cellStyle name="Normal 6 16 4 2 2" xfId="15281"/>
    <cellStyle name="Normal 6 16 4 2 2 2" xfId="15282"/>
    <cellStyle name="Normal 6 16 4 2 3" xfId="15283"/>
    <cellStyle name="Normal 6 16 4 2 4" xfId="15284"/>
    <cellStyle name="Normal 6 16 4 2 5" xfId="15285"/>
    <cellStyle name="Normal 6 16 4 2 6" xfId="15286"/>
    <cellStyle name="Normal 6 16 4 2 7" xfId="15287"/>
    <cellStyle name="Normal 6 16 4 2 8" xfId="15288"/>
    <cellStyle name="Normal 6 16 4 2 9" xfId="15289"/>
    <cellStyle name="Normal 6 16 4 20" xfId="15290"/>
    <cellStyle name="Normal 6 16 4 21" xfId="15291"/>
    <cellStyle name="Normal 6 16 4 22" xfId="15292"/>
    <cellStyle name="Normal 6 16 4 23" xfId="15293"/>
    <cellStyle name="Normal 6 16 4 24" xfId="15294"/>
    <cellStyle name="Normal 6 16 4 3" xfId="15295"/>
    <cellStyle name="Normal 6 16 4 3 10" xfId="15296"/>
    <cellStyle name="Normal 6 16 4 3 2" xfId="15297"/>
    <cellStyle name="Normal 6 16 4 3 2 2" xfId="15298"/>
    <cellStyle name="Normal 6 16 4 3 3" xfId="15299"/>
    <cellStyle name="Normal 6 16 4 3 4" xfId="15300"/>
    <cellStyle name="Normal 6 16 4 3 5" xfId="15301"/>
    <cellStyle name="Normal 6 16 4 3 6" xfId="15302"/>
    <cellStyle name="Normal 6 16 4 3 7" xfId="15303"/>
    <cellStyle name="Normal 6 16 4 3 8" xfId="15304"/>
    <cellStyle name="Normal 6 16 4 3 9" xfId="15305"/>
    <cellStyle name="Normal 6 16 4 4" xfId="15306"/>
    <cellStyle name="Normal 6 16 4 4 2" xfId="15307"/>
    <cellStyle name="Normal 6 16 4 4 2 2" xfId="15308"/>
    <cellStyle name="Normal 6 16 4 4 3" xfId="15309"/>
    <cellStyle name="Normal 6 16 4 5" xfId="15310"/>
    <cellStyle name="Normal 6 16 4 5 2" xfId="15311"/>
    <cellStyle name="Normal 6 16 4 5 2 2" xfId="15312"/>
    <cellStyle name="Normal 6 16 4 5 3" xfId="15313"/>
    <cellStyle name="Normal 6 16 4 6" xfId="15314"/>
    <cellStyle name="Normal 6 16 4 6 2" xfId="15315"/>
    <cellStyle name="Normal 6 16 4 6 2 2" xfId="15316"/>
    <cellStyle name="Normal 6 16 4 6 3" xfId="15317"/>
    <cellStyle name="Normal 6 16 4 7" xfId="15318"/>
    <cellStyle name="Normal 6 16 4 7 2" xfId="15319"/>
    <cellStyle name="Normal 6 16 4 7 2 2" xfId="15320"/>
    <cellStyle name="Normal 6 16 4 7 3" xfId="15321"/>
    <cellStyle name="Normal 6 16 4 8" xfId="15322"/>
    <cellStyle name="Normal 6 16 4 8 2" xfId="15323"/>
    <cellStyle name="Normal 6 16 4 8 2 2" xfId="15324"/>
    <cellStyle name="Normal 6 16 4 8 3" xfId="15325"/>
    <cellStyle name="Normal 6 16 4 9" xfId="15326"/>
    <cellStyle name="Normal 6 16 4 9 2" xfId="15327"/>
    <cellStyle name="Normal 6 16 4 9 2 2" xfId="15328"/>
    <cellStyle name="Normal 6 16 4 9 3" xfId="15329"/>
    <cellStyle name="Normal 6 16 5" xfId="15330"/>
    <cellStyle name="Normal 6 16 5 10" xfId="15331"/>
    <cellStyle name="Normal 6 16 5 10 2" xfId="15332"/>
    <cellStyle name="Normal 6 16 5 10 2 2" xfId="15333"/>
    <cellStyle name="Normal 6 16 5 10 3" xfId="15334"/>
    <cellStyle name="Normal 6 16 5 11" xfId="15335"/>
    <cellStyle name="Normal 6 16 5 11 2" xfId="15336"/>
    <cellStyle name="Normal 6 16 5 11 2 2" xfId="15337"/>
    <cellStyle name="Normal 6 16 5 11 3" xfId="15338"/>
    <cellStyle name="Normal 6 16 5 12" xfId="15339"/>
    <cellStyle name="Normal 6 16 5 12 2" xfId="15340"/>
    <cellStyle name="Normal 6 16 5 12 2 2" xfId="15341"/>
    <cellStyle name="Normal 6 16 5 12 3" xfId="15342"/>
    <cellStyle name="Normal 6 16 5 13" xfId="15343"/>
    <cellStyle name="Normal 6 16 5 13 2" xfId="15344"/>
    <cellStyle name="Normal 6 16 5 13 2 2" xfId="15345"/>
    <cellStyle name="Normal 6 16 5 13 3" xfId="15346"/>
    <cellStyle name="Normal 6 16 5 14" xfId="15347"/>
    <cellStyle name="Normal 6 16 5 14 2" xfId="15348"/>
    <cellStyle name="Normal 6 16 5 14 2 2" xfId="15349"/>
    <cellStyle name="Normal 6 16 5 14 3" xfId="15350"/>
    <cellStyle name="Normal 6 16 5 15" xfId="15351"/>
    <cellStyle name="Normal 6 16 5 15 2" xfId="15352"/>
    <cellStyle name="Normal 6 16 5 15 2 2" xfId="15353"/>
    <cellStyle name="Normal 6 16 5 15 3" xfId="15354"/>
    <cellStyle name="Normal 6 16 5 16" xfId="15355"/>
    <cellStyle name="Normal 6 16 5 16 2" xfId="15356"/>
    <cellStyle name="Normal 6 16 5 17" xfId="15357"/>
    <cellStyle name="Normal 6 16 5 18" xfId="15358"/>
    <cellStyle name="Normal 6 16 5 19" xfId="15359"/>
    <cellStyle name="Normal 6 16 5 2" xfId="15360"/>
    <cellStyle name="Normal 6 16 5 2 10" xfId="15361"/>
    <cellStyle name="Normal 6 16 5 2 2" xfId="15362"/>
    <cellStyle name="Normal 6 16 5 2 2 2" xfId="15363"/>
    <cellStyle name="Normal 6 16 5 2 3" xfId="15364"/>
    <cellStyle name="Normal 6 16 5 2 4" xfId="15365"/>
    <cellStyle name="Normal 6 16 5 2 5" xfId="15366"/>
    <cellStyle name="Normal 6 16 5 2 6" xfId="15367"/>
    <cellStyle name="Normal 6 16 5 2 7" xfId="15368"/>
    <cellStyle name="Normal 6 16 5 2 8" xfId="15369"/>
    <cellStyle name="Normal 6 16 5 2 9" xfId="15370"/>
    <cellStyle name="Normal 6 16 5 20" xfId="15371"/>
    <cellStyle name="Normal 6 16 5 21" xfId="15372"/>
    <cellStyle name="Normal 6 16 5 22" xfId="15373"/>
    <cellStyle name="Normal 6 16 5 23" xfId="15374"/>
    <cellStyle name="Normal 6 16 5 24" xfId="15375"/>
    <cellStyle name="Normal 6 16 5 3" xfId="15376"/>
    <cellStyle name="Normal 6 16 5 3 10" xfId="15377"/>
    <cellStyle name="Normal 6 16 5 3 2" xfId="15378"/>
    <cellStyle name="Normal 6 16 5 3 2 2" xfId="15379"/>
    <cellStyle name="Normal 6 16 5 3 3" xfId="15380"/>
    <cellStyle name="Normal 6 16 5 3 4" xfId="15381"/>
    <cellStyle name="Normal 6 16 5 3 5" xfId="15382"/>
    <cellStyle name="Normal 6 16 5 3 6" xfId="15383"/>
    <cellStyle name="Normal 6 16 5 3 7" xfId="15384"/>
    <cellStyle name="Normal 6 16 5 3 8" xfId="15385"/>
    <cellStyle name="Normal 6 16 5 3 9" xfId="15386"/>
    <cellStyle name="Normal 6 16 5 4" xfId="15387"/>
    <cellStyle name="Normal 6 16 5 4 2" xfId="15388"/>
    <cellStyle name="Normal 6 16 5 4 2 2" xfId="15389"/>
    <cellStyle name="Normal 6 16 5 4 3" xfId="15390"/>
    <cellStyle name="Normal 6 16 5 5" xfId="15391"/>
    <cellStyle name="Normal 6 16 5 5 2" xfId="15392"/>
    <cellStyle name="Normal 6 16 5 5 2 2" xfId="15393"/>
    <cellStyle name="Normal 6 16 5 5 3" xfId="15394"/>
    <cellStyle name="Normal 6 16 5 6" xfId="15395"/>
    <cellStyle name="Normal 6 16 5 6 2" xfId="15396"/>
    <cellStyle name="Normal 6 16 5 6 2 2" xfId="15397"/>
    <cellStyle name="Normal 6 16 5 6 3" xfId="15398"/>
    <cellStyle name="Normal 6 16 5 7" xfId="15399"/>
    <cellStyle name="Normal 6 16 5 7 2" xfId="15400"/>
    <cellStyle name="Normal 6 16 5 7 2 2" xfId="15401"/>
    <cellStyle name="Normal 6 16 5 7 3" xfId="15402"/>
    <cellStyle name="Normal 6 16 5 8" xfId="15403"/>
    <cellStyle name="Normal 6 16 5 8 2" xfId="15404"/>
    <cellStyle name="Normal 6 16 5 8 2 2" xfId="15405"/>
    <cellStyle name="Normal 6 16 5 8 3" xfId="15406"/>
    <cellStyle name="Normal 6 16 5 9" xfId="15407"/>
    <cellStyle name="Normal 6 16 5 9 2" xfId="15408"/>
    <cellStyle name="Normal 6 16 5 9 2 2" xfId="15409"/>
    <cellStyle name="Normal 6 16 5 9 3" xfId="15410"/>
    <cellStyle name="Normal 6 16 6" xfId="15411"/>
    <cellStyle name="Normal 6 16 6 10" xfId="15412"/>
    <cellStyle name="Normal 6 16 6 2" xfId="15413"/>
    <cellStyle name="Normal 6 16 6 2 2" xfId="15414"/>
    <cellStyle name="Normal 6 16 6 3" xfId="15415"/>
    <cellStyle name="Normal 6 16 6 4" xfId="15416"/>
    <cellStyle name="Normal 6 16 6 5" xfId="15417"/>
    <cellStyle name="Normal 6 16 6 6" xfId="15418"/>
    <cellStyle name="Normal 6 16 6 7" xfId="15419"/>
    <cellStyle name="Normal 6 16 6 8" xfId="15420"/>
    <cellStyle name="Normal 6 16 6 9" xfId="15421"/>
    <cellStyle name="Normal 6 16 7" xfId="15422"/>
    <cellStyle name="Normal 6 16 7 10" xfId="15423"/>
    <cellStyle name="Normal 6 16 7 2" xfId="15424"/>
    <cellStyle name="Normal 6 16 7 2 2" xfId="15425"/>
    <cellStyle name="Normal 6 16 7 3" xfId="15426"/>
    <cellStyle name="Normal 6 16 7 4" xfId="15427"/>
    <cellStyle name="Normal 6 16 7 5" xfId="15428"/>
    <cellStyle name="Normal 6 16 7 6" xfId="15429"/>
    <cellStyle name="Normal 6 16 7 7" xfId="15430"/>
    <cellStyle name="Normal 6 16 7 8" xfId="15431"/>
    <cellStyle name="Normal 6 16 7 9" xfId="15432"/>
    <cellStyle name="Normal 6 16 8" xfId="15433"/>
    <cellStyle name="Normal 6 16 8 2" xfId="15434"/>
    <cellStyle name="Normal 6 16 8 2 2" xfId="15435"/>
    <cellStyle name="Normal 6 16 8 3" xfId="15436"/>
    <cellStyle name="Normal 6 16 9" xfId="15437"/>
    <cellStyle name="Normal 6 16 9 2" xfId="15438"/>
    <cellStyle name="Normal 6 16 9 2 2" xfId="15439"/>
    <cellStyle name="Normal 6 16 9 3" xfId="15440"/>
    <cellStyle name="Normal 6 17" xfId="15441"/>
    <cellStyle name="Normal 6 17 10" xfId="15442"/>
    <cellStyle name="Normal 6 17 10 2" xfId="15443"/>
    <cellStyle name="Normal 6 17 10 2 2" xfId="15444"/>
    <cellStyle name="Normal 6 17 10 3" xfId="15445"/>
    <cellStyle name="Normal 6 17 11" xfId="15446"/>
    <cellStyle name="Normal 6 17 11 2" xfId="15447"/>
    <cellStyle name="Normal 6 17 11 2 2" xfId="15448"/>
    <cellStyle name="Normal 6 17 11 3" xfId="15449"/>
    <cellStyle name="Normal 6 17 12" xfId="15450"/>
    <cellStyle name="Normal 6 17 12 2" xfId="15451"/>
    <cellStyle name="Normal 6 17 12 2 2" xfId="15452"/>
    <cellStyle name="Normal 6 17 12 3" xfId="15453"/>
    <cellStyle name="Normal 6 17 13" xfId="15454"/>
    <cellStyle name="Normal 6 17 13 2" xfId="15455"/>
    <cellStyle name="Normal 6 17 13 2 2" xfId="15456"/>
    <cellStyle name="Normal 6 17 13 3" xfId="15457"/>
    <cellStyle name="Normal 6 17 14" xfId="15458"/>
    <cellStyle name="Normal 6 17 14 2" xfId="15459"/>
    <cellStyle name="Normal 6 17 14 2 2" xfId="15460"/>
    <cellStyle name="Normal 6 17 14 3" xfId="15461"/>
    <cellStyle name="Normal 6 17 15" xfId="15462"/>
    <cellStyle name="Normal 6 17 15 2" xfId="15463"/>
    <cellStyle name="Normal 6 17 15 2 2" xfId="15464"/>
    <cellStyle name="Normal 6 17 15 3" xfId="15465"/>
    <cellStyle name="Normal 6 17 16" xfId="15466"/>
    <cellStyle name="Normal 6 17 16 2" xfId="15467"/>
    <cellStyle name="Normal 6 17 16 2 2" xfId="15468"/>
    <cellStyle name="Normal 6 17 16 3" xfId="15469"/>
    <cellStyle name="Normal 6 17 17" xfId="15470"/>
    <cellStyle name="Normal 6 17 17 2" xfId="15471"/>
    <cellStyle name="Normal 6 17 17 2 2" xfId="15472"/>
    <cellStyle name="Normal 6 17 17 3" xfId="15473"/>
    <cellStyle name="Normal 6 17 18" xfId="15474"/>
    <cellStyle name="Normal 6 17 18 2" xfId="15475"/>
    <cellStyle name="Normal 6 17 18 2 2" xfId="15476"/>
    <cellStyle name="Normal 6 17 18 3" xfId="15477"/>
    <cellStyle name="Normal 6 17 19" xfId="15478"/>
    <cellStyle name="Normal 6 17 19 2" xfId="15479"/>
    <cellStyle name="Normal 6 17 19 2 2" xfId="15480"/>
    <cellStyle name="Normal 6 17 19 3" xfId="15481"/>
    <cellStyle name="Normal 6 17 2" xfId="15482"/>
    <cellStyle name="Normal 6 17 2 10" xfId="15483"/>
    <cellStyle name="Normal 6 17 2 10 2" xfId="15484"/>
    <cellStyle name="Normal 6 17 2 10 2 2" xfId="15485"/>
    <cellStyle name="Normal 6 17 2 10 3" xfId="15486"/>
    <cellStyle name="Normal 6 17 2 11" xfId="15487"/>
    <cellStyle name="Normal 6 17 2 11 2" xfId="15488"/>
    <cellStyle name="Normal 6 17 2 11 2 2" xfId="15489"/>
    <cellStyle name="Normal 6 17 2 11 3" xfId="15490"/>
    <cellStyle name="Normal 6 17 2 12" xfId="15491"/>
    <cellStyle name="Normal 6 17 2 12 2" xfId="15492"/>
    <cellStyle name="Normal 6 17 2 12 2 2" xfId="15493"/>
    <cellStyle name="Normal 6 17 2 12 3" xfId="15494"/>
    <cellStyle name="Normal 6 17 2 13" xfId="15495"/>
    <cellStyle name="Normal 6 17 2 13 2" xfId="15496"/>
    <cellStyle name="Normal 6 17 2 13 2 2" xfId="15497"/>
    <cellStyle name="Normal 6 17 2 13 3" xfId="15498"/>
    <cellStyle name="Normal 6 17 2 14" xfId="15499"/>
    <cellStyle name="Normal 6 17 2 14 2" xfId="15500"/>
    <cellStyle name="Normal 6 17 2 14 2 2" xfId="15501"/>
    <cellStyle name="Normal 6 17 2 14 3" xfId="15502"/>
    <cellStyle name="Normal 6 17 2 15" xfId="15503"/>
    <cellStyle name="Normal 6 17 2 15 2" xfId="15504"/>
    <cellStyle name="Normal 6 17 2 15 2 2" xfId="15505"/>
    <cellStyle name="Normal 6 17 2 15 3" xfId="15506"/>
    <cellStyle name="Normal 6 17 2 16" xfId="15507"/>
    <cellStyle name="Normal 6 17 2 16 2" xfId="15508"/>
    <cellStyle name="Normal 6 17 2 17" xfId="15509"/>
    <cellStyle name="Normal 6 17 2 18" xfId="15510"/>
    <cellStyle name="Normal 6 17 2 19" xfId="15511"/>
    <cellStyle name="Normal 6 17 2 2" xfId="15512"/>
    <cellStyle name="Normal 6 17 2 2 10" xfId="15513"/>
    <cellStyle name="Normal 6 17 2 2 2" xfId="15514"/>
    <cellStyle name="Normal 6 17 2 2 2 2" xfId="15515"/>
    <cellStyle name="Normal 6 17 2 2 3" xfId="15516"/>
    <cellStyle name="Normal 6 17 2 2 4" xfId="15517"/>
    <cellStyle name="Normal 6 17 2 2 5" xfId="15518"/>
    <cellStyle name="Normal 6 17 2 2 6" xfId="15519"/>
    <cellStyle name="Normal 6 17 2 2 7" xfId="15520"/>
    <cellStyle name="Normal 6 17 2 2 8" xfId="15521"/>
    <cellStyle name="Normal 6 17 2 2 9" xfId="15522"/>
    <cellStyle name="Normal 6 17 2 20" xfId="15523"/>
    <cellStyle name="Normal 6 17 2 21" xfId="15524"/>
    <cellStyle name="Normal 6 17 2 22" xfId="15525"/>
    <cellStyle name="Normal 6 17 2 23" xfId="15526"/>
    <cellStyle name="Normal 6 17 2 24" xfId="15527"/>
    <cellStyle name="Normal 6 17 2 3" xfId="15528"/>
    <cellStyle name="Normal 6 17 2 3 10" xfId="15529"/>
    <cellStyle name="Normal 6 17 2 3 2" xfId="15530"/>
    <cellStyle name="Normal 6 17 2 3 2 2" xfId="15531"/>
    <cellStyle name="Normal 6 17 2 3 3" xfId="15532"/>
    <cellStyle name="Normal 6 17 2 3 4" xfId="15533"/>
    <cellStyle name="Normal 6 17 2 3 5" xfId="15534"/>
    <cellStyle name="Normal 6 17 2 3 6" xfId="15535"/>
    <cellStyle name="Normal 6 17 2 3 7" xfId="15536"/>
    <cellStyle name="Normal 6 17 2 3 8" xfId="15537"/>
    <cellStyle name="Normal 6 17 2 3 9" xfId="15538"/>
    <cellStyle name="Normal 6 17 2 4" xfId="15539"/>
    <cellStyle name="Normal 6 17 2 4 2" xfId="15540"/>
    <cellStyle name="Normal 6 17 2 4 2 2" xfId="15541"/>
    <cellStyle name="Normal 6 17 2 4 3" xfId="15542"/>
    <cellStyle name="Normal 6 17 2 5" xfId="15543"/>
    <cellStyle name="Normal 6 17 2 5 2" xfId="15544"/>
    <cellStyle name="Normal 6 17 2 5 2 2" xfId="15545"/>
    <cellStyle name="Normal 6 17 2 5 3" xfId="15546"/>
    <cellStyle name="Normal 6 17 2 6" xfId="15547"/>
    <cellStyle name="Normal 6 17 2 6 2" xfId="15548"/>
    <cellStyle name="Normal 6 17 2 6 2 2" xfId="15549"/>
    <cellStyle name="Normal 6 17 2 6 3" xfId="15550"/>
    <cellStyle name="Normal 6 17 2 7" xfId="15551"/>
    <cellStyle name="Normal 6 17 2 7 2" xfId="15552"/>
    <cellStyle name="Normal 6 17 2 7 2 2" xfId="15553"/>
    <cellStyle name="Normal 6 17 2 7 3" xfId="15554"/>
    <cellStyle name="Normal 6 17 2 8" xfId="15555"/>
    <cellStyle name="Normal 6 17 2 8 2" xfId="15556"/>
    <cellStyle name="Normal 6 17 2 8 2 2" xfId="15557"/>
    <cellStyle name="Normal 6 17 2 8 3" xfId="15558"/>
    <cellStyle name="Normal 6 17 2 9" xfId="15559"/>
    <cellStyle name="Normal 6 17 2 9 2" xfId="15560"/>
    <cellStyle name="Normal 6 17 2 9 2 2" xfId="15561"/>
    <cellStyle name="Normal 6 17 2 9 3" xfId="15562"/>
    <cellStyle name="Normal 6 17 20" xfId="15563"/>
    <cellStyle name="Normal 6 17 20 2" xfId="15564"/>
    <cellStyle name="Normal 6 17 21" xfId="15565"/>
    <cellStyle name="Normal 6 17 22" xfId="15566"/>
    <cellStyle name="Normal 6 17 23" xfId="15567"/>
    <cellStyle name="Normal 6 17 24" xfId="15568"/>
    <cellStyle name="Normal 6 17 25" xfId="15569"/>
    <cellStyle name="Normal 6 17 26" xfId="15570"/>
    <cellStyle name="Normal 6 17 27" xfId="15571"/>
    <cellStyle name="Normal 6 17 28" xfId="15572"/>
    <cellStyle name="Normal 6 17 3" xfId="15573"/>
    <cellStyle name="Normal 6 17 3 10" xfId="15574"/>
    <cellStyle name="Normal 6 17 3 10 2" xfId="15575"/>
    <cellStyle name="Normal 6 17 3 10 2 2" xfId="15576"/>
    <cellStyle name="Normal 6 17 3 10 3" xfId="15577"/>
    <cellStyle name="Normal 6 17 3 11" xfId="15578"/>
    <cellStyle name="Normal 6 17 3 11 2" xfId="15579"/>
    <cellStyle name="Normal 6 17 3 11 2 2" xfId="15580"/>
    <cellStyle name="Normal 6 17 3 11 3" xfId="15581"/>
    <cellStyle name="Normal 6 17 3 12" xfId="15582"/>
    <cellStyle name="Normal 6 17 3 12 2" xfId="15583"/>
    <cellStyle name="Normal 6 17 3 12 2 2" xfId="15584"/>
    <cellStyle name="Normal 6 17 3 12 3" xfId="15585"/>
    <cellStyle name="Normal 6 17 3 13" xfId="15586"/>
    <cellStyle name="Normal 6 17 3 13 2" xfId="15587"/>
    <cellStyle name="Normal 6 17 3 13 2 2" xfId="15588"/>
    <cellStyle name="Normal 6 17 3 13 3" xfId="15589"/>
    <cellStyle name="Normal 6 17 3 14" xfId="15590"/>
    <cellStyle name="Normal 6 17 3 14 2" xfId="15591"/>
    <cellStyle name="Normal 6 17 3 14 2 2" xfId="15592"/>
    <cellStyle name="Normal 6 17 3 14 3" xfId="15593"/>
    <cellStyle name="Normal 6 17 3 15" xfId="15594"/>
    <cellStyle name="Normal 6 17 3 15 2" xfId="15595"/>
    <cellStyle name="Normal 6 17 3 15 2 2" xfId="15596"/>
    <cellStyle name="Normal 6 17 3 15 3" xfId="15597"/>
    <cellStyle name="Normal 6 17 3 16" xfId="15598"/>
    <cellStyle name="Normal 6 17 3 16 2" xfId="15599"/>
    <cellStyle name="Normal 6 17 3 17" xfId="15600"/>
    <cellStyle name="Normal 6 17 3 18" xfId="15601"/>
    <cellStyle name="Normal 6 17 3 19" xfId="15602"/>
    <cellStyle name="Normal 6 17 3 2" xfId="15603"/>
    <cellStyle name="Normal 6 17 3 2 10" xfId="15604"/>
    <cellStyle name="Normal 6 17 3 2 2" xfId="15605"/>
    <cellStyle name="Normal 6 17 3 2 2 2" xfId="15606"/>
    <cellStyle name="Normal 6 17 3 2 3" xfId="15607"/>
    <cellStyle name="Normal 6 17 3 2 4" xfId="15608"/>
    <cellStyle name="Normal 6 17 3 2 5" xfId="15609"/>
    <cellStyle name="Normal 6 17 3 2 6" xfId="15610"/>
    <cellStyle name="Normal 6 17 3 2 7" xfId="15611"/>
    <cellStyle name="Normal 6 17 3 2 8" xfId="15612"/>
    <cellStyle name="Normal 6 17 3 2 9" xfId="15613"/>
    <cellStyle name="Normal 6 17 3 20" xfId="15614"/>
    <cellStyle name="Normal 6 17 3 21" xfId="15615"/>
    <cellStyle name="Normal 6 17 3 22" xfId="15616"/>
    <cellStyle name="Normal 6 17 3 23" xfId="15617"/>
    <cellStyle name="Normal 6 17 3 24" xfId="15618"/>
    <cellStyle name="Normal 6 17 3 3" xfId="15619"/>
    <cellStyle name="Normal 6 17 3 3 10" xfId="15620"/>
    <cellStyle name="Normal 6 17 3 3 2" xfId="15621"/>
    <cellStyle name="Normal 6 17 3 3 2 2" xfId="15622"/>
    <cellStyle name="Normal 6 17 3 3 3" xfId="15623"/>
    <cellStyle name="Normal 6 17 3 3 4" xfId="15624"/>
    <cellStyle name="Normal 6 17 3 3 5" xfId="15625"/>
    <cellStyle name="Normal 6 17 3 3 6" xfId="15626"/>
    <cellStyle name="Normal 6 17 3 3 7" xfId="15627"/>
    <cellStyle name="Normal 6 17 3 3 8" xfId="15628"/>
    <cellStyle name="Normal 6 17 3 3 9" xfId="15629"/>
    <cellStyle name="Normal 6 17 3 4" xfId="15630"/>
    <cellStyle name="Normal 6 17 3 4 2" xfId="15631"/>
    <cellStyle name="Normal 6 17 3 4 2 2" xfId="15632"/>
    <cellStyle name="Normal 6 17 3 4 3" xfId="15633"/>
    <cellStyle name="Normal 6 17 3 5" xfId="15634"/>
    <cellStyle name="Normal 6 17 3 5 2" xfId="15635"/>
    <cellStyle name="Normal 6 17 3 5 2 2" xfId="15636"/>
    <cellStyle name="Normal 6 17 3 5 3" xfId="15637"/>
    <cellStyle name="Normal 6 17 3 6" xfId="15638"/>
    <cellStyle name="Normal 6 17 3 6 2" xfId="15639"/>
    <cellStyle name="Normal 6 17 3 6 2 2" xfId="15640"/>
    <cellStyle name="Normal 6 17 3 6 3" xfId="15641"/>
    <cellStyle name="Normal 6 17 3 7" xfId="15642"/>
    <cellStyle name="Normal 6 17 3 7 2" xfId="15643"/>
    <cellStyle name="Normal 6 17 3 7 2 2" xfId="15644"/>
    <cellStyle name="Normal 6 17 3 7 3" xfId="15645"/>
    <cellStyle name="Normal 6 17 3 8" xfId="15646"/>
    <cellStyle name="Normal 6 17 3 8 2" xfId="15647"/>
    <cellStyle name="Normal 6 17 3 8 2 2" xfId="15648"/>
    <cellStyle name="Normal 6 17 3 8 3" xfId="15649"/>
    <cellStyle name="Normal 6 17 3 9" xfId="15650"/>
    <cellStyle name="Normal 6 17 3 9 2" xfId="15651"/>
    <cellStyle name="Normal 6 17 3 9 2 2" xfId="15652"/>
    <cellStyle name="Normal 6 17 3 9 3" xfId="15653"/>
    <cellStyle name="Normal 6 17 4" xfId="15654"/>
    <cellStyle name="Normal 6 17 4 10" xfId="15655"/>
    <cellStyle name="Normal 6 17 4 10 2" xfId="15656"/>
    <cellStyle name="Normal 6 17 4 10 2 2" xfId="15657"/>
    <cellStyle name="Normal 6 17 4 10 3" xfId="15658"/>
    <cellStyle name="Normal 6 17 4 11" xfId="15659"/>
    <cellStyle name="Normal 6 17 4 11 2" xfId="15660"/>
    <cellStyle name="Normal 6 17 4 11 2 2" xfId="15661"/>
    <cellStyle name="Normal 6 17 4 11 3" xfId="15662"/>
    <cellStyle name="Normal 6 17 4 12" xfId="15663"/>
    <cellStyle name="Normal 6 17 4 12 2" xfId="15664"/>
    <cellStyle name="Normal 6 17 4 12 2 2" xfId="15665"/>
    <cellStyle name="Normal 6 17 4 12 3" xfId="15666"/>
    <cellStyle name="Normal 6 17 4 13" xfId="15667"/>
    <cellStyle name="Normal 6 17 4 13 2" xfId="15668"/>
    <cellStyle name="Normal 6 17 4 13 2 2" xfId="15669"/>
    <cellStyle name="Normal 6 17 4 13 3" xfId="15670"/>
    <cellStyle name="Normal 6 17 4 14" xfId="15671"/>
    <cellStyle name="Normal 6 17 4 14 2" xfId="15672"/>
    <cellStyle name="Normal 6 17 4 14 2 2" xfId="15673"/>
    <cellStyle name="Normal 6 17 4 14 3" xfId="15674"/>
    <cellStyle name="Normal 6 17 4 15" xfId="15675"/>
    <cellStyle name="Normal 6 17 4 15 2" xfId="15676"/>
    <cellStyle name="Normal 6 17 4 15 2 2" xfId="15677"/>
    <cellStyle name="Normal 6 17 4 15 3" xfId="15678"/>
    <cellStyle name="Normal 6 17 4 16" xfId="15679"/>
    <cellStyle name="Normal 6 17 4 16 2" xfId="15680"/>
    <cellStyle name="Normal 6 17 4 17" xfId="15681"/>
    <cellStyle name="Normal 6 17 4 18" xfId="15682"/>
    <cellStyle name="Normal 6 17 4 19" xfId="15683"/>
    <cellStyle name="Normal 6 17 4 2" xfId="15684"/>
    <cellStyle name="Normal 6 17 4 2 10" xfId="15685"/>
    <cellStyle name="Normal 6 17 4 2 2" xfId="15686"/>
    <cellStyle name="Normal 6 17 4 2 2 2" xfId="15687"/>
    <cellStyle name="Normal 6 17 4 2 3" xfId="15688"/>
    <cellStyle name="Normal 6 17 4 2 4" xfId="15689"/>
    <cellStyle name="Normal 6 17 4 2 5" xfId="15690"/>
    <cellStyle name="Normal 6 17 4 2 6" xfId="15691"/>
    <cellStyle name="Normal 6 17 4 2 7" xfId="15692"/>
    <cellStyle name="Normal 6 17 4 2 8" xfId="15693"/>
    <cellStyle name="Normal 6 17 4 2 9" xfId="15694"/>
    <cellStyle name="Normal 6 17 4 20" xfId="15695"/>
    <cellStyle name="Normal 6 17 4 21" xfId="15696"/>
    <cellStyle name="Normal 6 17 4 22" xfId="15697"/>
    <cellStyle name="Normal 6 17 4 23" xfId="15698"/>
    <cellStyle name="Normal 6 17 4 24" xfId="15699"/>
    <cellStyle name="Normal 6 17 4 3" xfId="15700"/>
    <cellStyle name="Normal 6 17 4 3 10" xfId="15701"/>
    <cellStyle name="Normal 6 17 4 3 2" xfId="15702"/>
    <cellStyle name="Normal 6 17 4 3 2 2" xfId="15703"/>
    <cellStyle name="Normal 6 17 4 3 3" xfId="15704"/>
    <cellStyle name="Normal 6 17 4 3 4" xfId="15705"/>
    <cellStyle name="Normal 6 17 4 3 5" xfId="15706"/>
    <cellStyle name="Normal 6 17 4 3 6" xfId="15707"/>
    <cellStyle name="Normal 6 17 4 3 7" xfId="15708"/>
    <cellStyle name="Normal 6 17 4 3 8" xfId="15709"/>
    <cellStyle name="Normal 6 17 4 3 9" xfId="15710"/>
    <cellStyle name="Normal 6 17 4 4" xfId="15711"/>
    <cellStyle name="Normal 6 17 4 4 2" xfId="15712"/>
    <cellStyle name="Normal 6 17 4 4 2 2" xfId="15713"/>
    <cellStyle name="Normal 6 17 4 4 3" xfId="15714"/>
    <cellStyle name="Normal 6 17 4 5" xfId="15715"/>
    <cellStyle name="Normal 6 17 4 5 2" xfId="15716"/>
    <cellStyle name="Normal 6 17 4 5 2 2" xfId="15717"/>
    <cellStyle name="Normal 6 17 4 5 3" xfId="15718"/>
    <cellStyle name="Normal 6 17 4 6" xfId="15719"/>
    <cellStyle name="Normal 6 17 4 6 2" xfId="15720"/>
    <cellStyle name="Normal 6 17 4 6 2 2" xfId="15721"/>
    <cellStyle name="Normal 6 17 4 6 3" xfId="15722"/>
    <cellStyle name="Normal 6 17 4 7" xfId="15723"/>
    <cellStyle name="Normal 6 17 4 7 2" xfId="15724"/>
    <cellStyle name="Normal 6 17 4 7 2 2" xfId="15725"/>
    <cellStyle name="Normal 6 17 4 7 3" xfId="15726"/>
    <cellStyle name="Normal 6 17 4 8" xfId="15727"/>
    <cellStyle name="Normal 6 17 4 8 2" xfId="15728"/>
    <cellStyle name="Normal 6 17 4 8 2 2" xfId="15729"/>
    <cellStyle name="Normal 6 17 4 8 3" xfId="15730"/>
    <cellStyle name="Normal 6 17 4 9" xfId="15731"/>
    <cellStyle name="Normal 6 17 4 9 2" xfId="15732"/>
    <cellStyle name="Normal 6 17 4 9 2 2" xfId="15733"/>
    <cellStyle name="Normal 6 17 4 9 3" xfId="15734"/>
    <cellStyle name="Normal 6 17 5" xfId="15735"/>
    <cellStyle name="Normal 6 17 5 10" xfId="15736"/>
    <cellStyle name="Normal 6 17 5 10 2" xfId="15737"/>
    <cellStyle name="Normal 6 17 5 10 2 2" xfId="15738"/>
    <cellStyle name="Normal 6 17 5 10 3" xfId="15739"/>
    <cellStyle name="Normal 6 17 5 11" xfId="15740"/>
    <cellStyle name="Normal 6 17 5 11 2" xfId="15741"/>
    <cellStyle name="Normal 6 17 5 11 2 2" xfId="15742"/>
    <cellStyle name="Normal 6 17 5 11 3" xfId="15743"/>
    <cellStyle name="Normal 6 17 5 12" xfId="15744"/>
    <cellStyle name="Normal 6 17 5 12 2" xfId="15745"/>
    <cellStyle name="Normal 6 17 5 12 2 2" xfId="15746"/>
    <cellStyle name="Normal 6 17 5 12 3" xfId="15747"/>
    <cellStyle name="Normal 6 17 5 13" xfId="15748"/>
    <cellStyle name="Normal 6 17 5 13 2" xfId="15749"/>
    <cellStyle name="Normal 6 17 5 13 2 2" xfId="15750"/>
    <cellStyle name="Normal 6 17 5 13 3" xfId="15751"/>
    <cellStyle name="Normal 6 17 5 14" xfId="15752"/>
    <cellStyle name="Normal 6 17 5 14 2" xfId="15753"/>
    <cellStyle name="Normal 6 17 5 14 2 2" xfId="15754"/>
    <cellStyle name="Normal 6 17 5 14 3" xfId="15755"/>
    <cellStyle name="Normal 6 17 5 15" xfId="15756"/>
    <cellStyle name="Normal 6 17 5 15 2" xfId="15757"/>
    <cellStyle name="Normal 6 17 5 15 2 2" xfId="15758"/>
    <cellStyle name="Normal 6 17 5 15 3" xfId="15759"/>
    <cellStyle name="Normal 6 17 5 16" xfId="15760"/>
    <cellStyle name="Normal 6 17 5 16 2" xfId="15761"/>
    <cellStyle name="Normal 6 17 5 17" xfId="15762"/>
    <cellStyle name="Normal 6 17 5 18" xfId="15763"/>
    <cellStyle name="Normal 6 17 5 19" xfId="15764"/>
    <cellStyle name="Normal 6 17 5 2" xfId="15765"/>
    <cellStyle name="Normal 6 17 5 2 10" xfId="15766"/>
    <cellStyle name="Normal 6 17 5 2 2" xfId="15767"/>
    <cellStyle name="Normal 6 17 5 2 2 2" xfId="15768"/>
    <cellStyle name="Normal 6 17 5 2 3" xfId="15769"/>
    <cellStyle name="Normal 6 17 5 2 4" xfId="15770"/>
    <cellStyle name="Normal 6 17 5 2 5" xfId="15771"/>
    <cellStyle name="Normal 6 17 5 2 6" xfId="15772"/>
    <cellStyle name="Normal 6 17 5 2 7" xfId="15773"/>
    <cellStyle name="Normal 6 17 5 2 8" xfId="15774"/>
    <cellStyle name="Normal 6 17 5 2 9" xfId="15775"/>
    <cellStyle name="Normal 6 17 5 20" xfId="15776"/>
    <cellStyle name="Normal 6 17 5 21" xfId="15777"/>
    <cellStyle name="Normal 6 17 5 22" xfId="15778"/>
    <cellStyle name="Normal 6 17 5 23" xfId="15779"/>
    <cellStyle name="Normal 6 17 5 24" xfId="15780"/>
    <cellStyle name="Normal 6 17 5 3" xfId="15781"/>
    <cellStyle name="Normal 6 17 5 3 10" xfId="15782"/>
    <cellStyle name="Normal 6 17 5 3 2" xfId="15783"/>
    <cellStyle name="Normal 6 17 5 3 2 2" xfId="15784"/>
    <cellStyle name="Normal 6 17 5 3 3" xfId="15785"/>
    <cellStyle name="Normal 6 17 5 3 4" xfId="15786"/>
    <cellStyle name="Normal 6 17 5 3 5" xfId="15787"/>
    <cellStyle name="Normal 6 17 5 3 6" xfId="15788"/>
    <cellStyle name="Normal 6 17 5 3 7" xfId="15789"/>
    <cellStyle name="Normal 6 17 5 3 8" xfId="15790"/>
    <cellStyle name="Normal 6 17 5 3 9" xfId="15791"/>
    <cellStyle name="Normal 6 17 5 4" xfId="15792"/>
    <cellStyle name="Normal 6 17 5 4 2" xfId="15793"/>
    <cellStyle name="Normal 6 17 5 4 2 2" xfId="15794"/>
    <cellStyle name="Normal 6 17 5 4 3" xfId="15795"/>
    <cellStyle name="Normal 6 17 5 5" xfId="15796"/>
    <cellStyle name="Normal 6 17 5 5 2" xfId="15797"/>
    <cellStyle name="Normal 6 17 5 5 2 2" xfId="15798"/>
    <cellStyle name="Normal 6 17 5 5 3" xfId="15799"/>
    <cellStyle name="Normal 6 17 5 6" xfId="15800"/>
    <cellStyle name="Normal 6 17 5 6 2" xfId="15801"/>
    <cellStyle name="Normal 6 17 5 6 2 2" xfId="15802"/>
    <cellStyle name="Normal 6 17 5 6 3" xfId="15803"/>
    <cellStyle name="Normal 6 17 5 7" xfId="15804"/>
    <cellStyle name="Normal 6 17 5 7 2" xfId="15805"/>
    <cellStyle name="Normal 6 17 5 7 2 2" xfId="15806"/>
    <cellStyle name="Normal 6 17 5 7 3" xfId="15807"/>
    <cellStyle name="Normal 6 17 5 8" xfId="15808"/>
    <cellStyle name="Normal 6 17 5 8 2" xfId="15809"/>
    <cellStyle name="Normal 6 17 5 8 2 2" xfId="15810"/>
    <cellStyle name="Normal 6 17 5 8 3" xfId="15811"/>
    <cellStyle name="Normal 6 17 5 9" xfId="15812"/>
    <cellStyle name="Normal 6 17 5 9 2" xfId="15813"/>
    <cellStyle name="Normal 6 17 5 9 2 2" xfId="15814"/>
    <cellStyle name="Normal 6 17 5 9 3" xfId="15815"/>
    <cellStyle name="Normal 6 17 6" xfId="15816"/>
    <cellStyle name="Normal 6 17 6 10" xfId="15817"/>
    <cellStyle name="Normal 6 17 6 2" xfId="15818"/>
    <cellStyle name="Normal 6 17 6 2 2" xfId="15819"/>
    <cellStyle name="Normal 6 17 6 3" xfId="15820"/>
    <cellStyle name="Normal 6 17 6 4" xfId="15821"/>
    <cellStyle name="Normal 6 17 6 5" xfId="15822"/>
    <cellStyle name="Normal 6 17 6 6" xfId="15823"/>
    <cellStyle name="Normal 6 17 6 7" xfId="15824"/>
    <cellStyle name="Normal 6 17 6 8" xfId="15825"/>
    <cellStyle name="Normal 6 17 6 9" xfId="15826"/>
    <cellStyle name="Normal 6 17 7" xfId="15827"/>
    <cellStyle name="Normal 6 17 7 10" xfId="15828"/>
    <cellStyle name="Normal 6 17 7 2" xfId="15829"/>
    <cellStyle name="Normal 6 17 7 2 2" xfId="15830"/>
    <cellStyle name="Normal 6 17 7 3" xfId="15831"/>
    <cellStyle name="Normal 6 17 7 4" xfId="15832"/>
    <cellStyle name="Normal 6 17 7 5" xfId="15833"/>
    <cellStyle name="Normal 6 17 7 6" xfId="15834"/>
    <cellStyle name="Normal 6 17 7 7" xfId="15835"/>
    <cellStyle name="Normal 6 17 7 8" xfId="15836"/>
    <cellStyle name="Normal 6 17 7 9" xfId="15837"/>
    <cellStyle name="Normal 6 17 8" xfId="15838"/>
    <cellStyle name="Normal 6 17 8 2" xfId="15839"/>
    <cellStyle name="Normal 6 17 8 2 2" xfId="15840"/>
    <cellStyle name="Normal 6 17 8 3" xfId="15841"/>
    <cellStyle name="Normal 6 17 9" xfId="15842"/>
    <cellStyle name="Normal 6 17 9 2" xfId="15843"/>
    <cellStyle name="Normal 6 17 9 2 2" xfId="15844"/>
    <cellStyle name="Normal 6 17 9 3" xfId="15845"/>
    <cellStyle name="Normal 6 18" xfId="15846"/>
    <cellStyle name="Normal 6 18 10" xfId="15847"/>
    <cellStyle name="Normal 6 18 10 2" xfId="15848"/>
    <cellStyle name="Normal 6 18 10 2 2" xfId="15849"/>
    <cellStyle name="Normal 6 18 10 3" xfId="15850"/>
    <cellStyle name="Normal 6 18 11" xfId="15851"/>
    <cellStyle name="Normal 6 18 11 2" xfId="15852"/>
    <cellStyle name="Normal 6 18 11 2 2" xfId="15853"/>
    <cellStyle name="Normal 6 18 11 3" xfId="15854"/>
    <cellStyle name="Normal 6 18 12" xfId="15855"/>
    <cellStyle name="Normal 6 18 12 2" xfId="15856"/>
    <cellStyle name="Normal 6 18 12 2 2" xfId="15857"/>
    <cellStyle name="Normal 6 18 12 3" xfId="15858"/>
    <cellStyle name="Normal 6 18 13" xfId="15859"/>
    <cellStyle name="Normal 6 18 13 2" xfId="15860"/>
    <cellStyle name="Normal 6 18 13 2 2" xfId="15861"/>
    <cellStyle name="Normal 6 18 13 3" xfId="15862"/>
    <cellStyle name="Normal 6 18 14" xfId="15863"/>
    <cellStyle name="Normal 6 18 14 2" xfId="15864"/>
    <cellStyle name="Normal 6 18 14 2 2" xfId="15865"/>
    <cellStyle name="Normal 6 18 14 3" xfId="15866"/>
    <cellStyle name="Normal 6 18 15" xfId="15867"/>
    <cellStyle name="Normal 6 18 15 2" xfId="15868"/>
    <cellStyle name="Normal 6 18 15 2 2" xfId="15869"/>
    <cellStyle name="Normal 6 18 15 3" xfId="15870"/>
    <cellStyle name="Normal 6 18 16" xfId="15871"/>
    <cellStyle name="Normal 6 18 16 2" xfId="15872"/>
    <cellStyle name="Normal 6 18 16 2 2" xfId="15873"/>
    <cellStyle name="Normal 6 18 16 3" xfId="15874"/>
    <cellStyle name="Normal 6 18 17" xfId="15875"/>
    <cellStyle name="Normal 6 18 17 2" xfId="15876"/>
    <cellStyle name="Normal 6 18 17 2 2" xfId="15877"/>
    <cellStyle name="Normal 6 18 17 3" xfId="15878"/>
    <cellStyle name="Normal 6 18 18" xfId="15879"/>
    <cellStyle name="Normal 6 18 18 2" xfId="15880"/>
    <cellStyle name="Normal 6 18 18 2 2" xfId="15881"/>
    <cellStyle name="Normal 6 18 18 3" xfId="15882"/>
    <cellStyle name="Normal 6 18 19" xfId="15883"/>
    <cellStyle name="Normal 6 18 19 2" xfId="15884"/>
    <cellStyle name="Normal 6 18 19 2 2" xfId="15885"/>
    <cellStyle name="Normal 6 18 19 3" xfId="15886"/>
    <cellStyle name="Normal 6 18 2" xfId="15887"/>
    <cellStyle name="Normal 6 18 2 10" xfId="15888"/>
    <cellStyle name="Normal 6 18 2 10 2" xfId="15889"/>
    <cellStyle name="Normal 6 18 2 10 2 2" xfId="15890"/>
    <cellStyle name="Normal 6 18 2 10 3" xfId="15891"/>
    <cellStyle name="Normal 6 18 2 11" xfId="15892"/>
    <cellStyle name="Normal 6 18 2 11 2" xfId="15893"/>
    <cellStyle name="Normal 6 18 2 11 2 2" xfId="15894"/>
    <cellStyle name="Normal 6 18 2 11 3" xfId="15895"/>
    <cellStyle name="Normal 6 18 2 12" xfId="15896"/>
    <cellStyle name="Normal 6 18 2 12 2" xfId="15897"/>
    <cellStyle name="Normal 6 18 2 12 2 2" xfId="15898"/>
    <cellStyle name="Normal 6 18 2 12 3" xfId="15899"/>
    <cellStyle name="Normal 6 18 2 13" xfId="15900"/>
    <cellStyle name="Normal 6 18 2 13 2" xfId="15901"/>
    <cellStyle name="Normal 6 18 2 13 2 2" xfId="15902"/>
    <cellStyle name="Normal 6 18 2 13 3" xfId="15903"/>
    <cellStyle name="Normal 6 18 2 14" xfId="15904"/>
    <cellStyle name="Normal 6 18 2 14 2" xfId="15905"/>
    <cellStyle name="Normal 6 18 2 14 2 2" xfId="15906"/>
    <cellStyle name="Normal 6 18 2 14 3" xfId="15907"/>
    <cellStyle name="Normal 6 18 2 15" xfId="15908"/>
    <cellStyle name="Normal 6 18 2 15 2" xfId="15909"/>
    <cellStyle name="Normal 6 18 2 15 2 2" xfId="15910"/>
    <cellStyle name="Normal 6 18 2 15 3" xfId="15911"/>
    <cellStyle name="Normal 6 18 2 16" xfId="15912"/>
    <cellStyle name="Normal 6 18 2 16 2" xfId="15913"/>
    <cellStyle name="Normal 6 18 2 17" xfId="15914"/>
    <cellStyle name="Normal 6 18 2 18" xfId="15915"/>
    <cellStyle name="Normal 6 18 2 19" xfId="15916"/>
    <cellStyle name="Normal 6 18 2 2" xfId="15917"/>
    <cellStyle name="Normal 6 18 2 2 10" xfId="15918"/>
    <cellStyle name="Normal 6 18 2 2 2" xfId="15919"/>
    <cellStyle name="Normal 6 18 2 2 2 2" xfId="15920"/>
    <cellStyle name="Normal 6 18 2 2 3" xfId="15921"/>
    <cellStyle name="Normal 6 18 2 2 4" xfId="15922"/>
    <cellStyle name="Normal 6 18 2 2 5" xfId="15923"/>
    <cellStyle name="Normal 6 18 2 2 6" xfId="15924"/>
    <cellStyle name="Normal 6 18 2 2 7" xfId="15925"/>
    <cellStyle name="Normal 6 18 2 2 8" xfId="15926"/>
    <cellStyle name="Normal 6 18 2 2 9" xfId="15927"/>
    <cellStyle name="Normal 6 18 2 20" xfId="15928"/>
    <cellStyle name="Normal 6 18 2 21" xfId="15929"/>
    <cellStyle name="Normal 6 18 2 22" xfId="15930"/>
    <cellStyle name="Normal 6 18 2 23" xfId="15931"/>
    <cellStyle name="Normal 6 18 2 24" xfId="15932"/>
    <cellStyle name="Normal 6 18 2 3" xfId="15933"/>
    <cellStyle name="Normal 6 18 2 3 10" xfId="15934"/>
    <cellStyle name="Normal 6 18 2 3 2" xfId="15935"/>
    <cellStyle name="Normal 6 18 2 3 2 2" xfId="15936"/>
    <cellStyle name="Normal 6 18 2 3 3" xfId="15937"/>
    <cellStyle name="Normal 6 18 2 3 4" xfId="15938"/>
    <cellStyle name="Normal 6 18 2 3 5" xfId="15939"/>
    <cellStyle name="Normal 6 18 2 3 6" xfId="15940"/>
    <cellStyle name="Normal 6 18 2 3 7" xfId="15941"/>
    <cellStyle name="Normal 6 18 2 3 8" xfId="15942"/>
    <cellStyle name="Normal 6 18 2 3 9" xfId="15943"/>
    <cellStyle name="Normal 6 18 2 4" xfId="15944"/>
    <cellStyle name="Normal 6 18 2 4 2" xfId="15945"/>
    <cellStyle name="Normal 6 18 2 4 2 2" xfId="15946"/>
    <cellStyle name="Normal 6 18 2 4 3" xfId="15947"/>
    <cellStyle name="Normal 6 18 2 5" xfId="15948"/>
    <cellStyle name="Normal 6 18 2 5 2" xfId="15949"/>
    <cellStyle name="Normal 6 18 2 5 2 2" xfId="15950"/>
    <cellStyle name="Normal 6 18 2 5 3" xfId="15951"/>
    <cellStyle name="Normal 6 18 2 6" xfId="15952"/>
    <cellStyle name="Normal 6 18 2 6 2" xfId="15953"/>
    <cellStyle name="Normal 6 18 2 6 2 2" xfId="15954"/>
    <cellStyle name="Normal 6 18 2 6 3" xfId="15955"/>
    <cellStyle name="Normal 6 18 2 7" xfId="15956"/>
    <cellStyle name="Normal 6 18 2 7 2" xfId="15957"/>
    <cellStyle name="Normal 6 18 2 7 2 2" xfId="15958"/>
    <cellStyle name="Normal 6 18 2 7 3" xfId="15959"/>
    <cellStyle name="Normal 6 18 2 8" xfId="15960"/>
    <cellStyle name="Normal 6 18 2 8 2" xfId="15961"/>
    <cellStyle name="Normal 6 18 2 8 2 2" xfId="15962"/>
    <cellStyle name="Normal 6 18 2 8 3" xfId="15963"/>
    <cellStyle name="Normal 6 18 2 9" xfId="15964"/>
    <cellStyle name="Normal 6 18 2 9 2" xfId="15965"/>
    <cellStyle name="Normal 6 18 2 9 2 2" xfId="15966"/>
    <cellStyle name="Normal 6 18 2 9 3" xfId="15967"/>
    <cellStyle name="Normal 6 18 20" xfId="15968"/>
    <cellStyle name="Normal 6 18 20 2" xfId="15969"/>
    <cellStyle name="Normal 6 18 21" xfId="15970"/>
    <cellStyle name="Normal 6 18 22" xfId="15971"/>
    <cellStyle name="Normal 6 18 23" xfId="15972"/>
    <cellStyle name="Normal 6 18 24" xfId="15973"/>
    <cellStyle name="Normal 6 18 25" xfId="15974"/>
    <cellStyle name="Normal 6 18 26" xfId="15975"/>
    <cellStyle name="Normal 6 18 27" xfId="15976"/>
    <cellStyle name="Normal 6 18 28" xfId="15977"/>
    <cellStyle name="Normal 6 18 3" xfId="15978"/>
    <cellStyle name="Normal 6 18 3 10" xfId="15979"/>
    <cellStyle name="Normal 6 18 3 10 2" xfId="15980"/>
    <cellStyle name="Normal 6 18 3 10 2 2" xfId="15981"/>
    <cellStyle name="Normal 6 18 3 10 3" xfId="15982"/>
    <cellStyle name="Normal 6 18 3 11" xfId="15983"/>
    <cellStyle name="Normal 6 18 3 11 2" xfId="15984"/>
    <cellStyle name="Normal 6 18 3 11 2 2" xfId="15985"/>
    <cellStyle name="Normal 6 18 3 11 3" xfId="15986"/>
    <cellStyle name="Normal 6 18 3 12" xfId="15987"/>
    <cellStyle name="Normal 6 18 3 12 2" xfId="15988"/>
    <cellStyle name="Normal 6 18 3 12 2 2" xfId="15989"/>
    <cellStyle name="Normal 6 18 3 12 3" xfId="15990"/>
    <cellStyle name="Normal 6 18 3 13" xfId="15991"/>
    <cellStyle name="Normal 6 18 3 13 2" xfId="15992"/>
    <cellStyle name="Normal 6 18 3 13 2 2" xfId="15993"/>
    <cellStyle name="Normal 6 18 3 13 3" xfId="15994"/>
    <cellStyle name="Normal 6 18 3 14" xfId="15995"/>
    <cellStyle name="Normal 6 18 3 14 2" xfId="15996"/>
    <cellStyle name="Normal 6 18 3 14 2 2" xfId="15997"/>
    <cellStyle name="Normal 6 18 3 14 3" xfId="15998"/>
    <cellStyle name="Normal 6 18 3 15" xfId="15999"/>
    <cellStyle name="Normal 6 18 3 15 2" xfId="16000"/>
    <cellStyle name="Normal 6 18 3 15 2 2" xfId="16001"/>
    <cellStyle name="Normal 6 18 3 15 3" xfId="16002"/>
    <cellStyle name="Normal 6 18 3 16" xfId="16003"/>
    <cellStyle name="Normal 6 18 3 16 2" xfId="16004"/>
    <cellStyle name="Normal 6 18 3 17" xfId="16005"/>
    <cellStyle name="Normal 6 18 3 18" xfId="16006"/>
    <cellStyle name="Normal 6 18 3 19" xfId="16007"/>
    <cellStyle name="Normal 6 18 3 2" xfId="16008"/>
    <cellStyle name="Normal 6 18 3 2 10" xfId="16009"/>
    <cellStyle name="Normal 6 18 3 2 2" xfId="16010"/>
    <cellStyle name="Normal 6 18 3 2 2 2" xfId="16011"/>
    <cellStyle name="Normal 6 18 3 2 3" xfId="16012"/>
    <cellStyle name="Normal 6 18 3 2 4" xfId="16013"/>
    <cellStyle name="Normal 6 18 3 2 5" xfId="16014"/>
    <cellStyle name="Normal 6 18 3 2 6" xfId="16015"/>
    <cellStyle name="Normal 6 18 3 2 7" xfId="16016"/>
    <cellStyle name="Normal 6 18 3 2 8" xfId="16017"/>
    <cellStyle name="Normal 6 18 3 2 9" xfId="16018"/>
    <cellStyle name="Normal 6 18 3 20" xfId="16019"/>
    <cellStyle name="Normal 6 18 3 21" xfId="16020"/>
    <cellStyle name="Normal 6 18 3 22" xfId="16021"/>
    <cellStyle name="Normal 6 18 3 23" xfId="16022"/>
    <cellStyle name="Normal 6 18 3 24" xfId="16023"/>
    <cellStyle name="Normal 6 18 3 3" xfId="16024"/>
    <cellStyle name="Normal 6 18 3 3 10" xfId="16025"/>
    <cellStyle name="Normal 6 18 3 3 2" xfId="16026"/>
    <cellStyle name="Normal 6 18 3 3 2 2" xfId="16027"/>
    <cellStyle name="Normal 6 18 3 3 3" xfId="16028"/>
    <cellStyle name="Normal 6 18 3 3 4" xfId="16029"/>
    <cellStyle name="Normal 6 18 3 3 5" xfId="16030"/>
    <cellStyle name="Normal 6 18 3 3 6" xfId="16031"/>
    <cellStyle name="Normal 6 18 3 3 7" xfId="16032"/>
    <cellStyle name="Normal 6 18 3 3 8" xfId="16033"/>
    <cellStyle name="Normal 6 18 3 3 9" xfId="16034"/>
    <cellStyle name="Normal 6 18 3 4" xfId="16035"/>
    <cellStyle name="Normal 6 18 3 4 2" xfId="16036"/>
    <cellStyle name="Normal 6 18 3 4 2 2" xfId="16037"/>
    <cellStyle name="Normal 6 18 3 4 3" xfId="16038"/>
    <cellStyle name="Normal 6 18 3 5" xfId="16039"/>
    <cellStyle name="Normal 6 18 3 5 2" xfId="16040"/>
    <cellStyle name="Normal 6 18 3 5 2 2" xfId="16041"/>
    <cellStyle name="Normal 6 18 3 5 3" xfId="16042"/>
    <cellStyle name="Normal 6 18 3 6" xfId="16043"/>
    <cellStyle name="Normal 6 18 3 6 2" xfId="16044"/>
    <cellStyle name="Normal 6 18 3 6 2 2" xfId="16045"/>
    <cellStyle name="Normal 6 18 3 6 3" xfId="16046"/>
    <cellStyle name="Normal 6 18 3 7" xfId="16047"/>
    <cellStyle name="Normal 6 18 3 7 2" xfId="16048"/>
    <cellStyle name="Normal 6 18 3 7 2 2" xfId="16049"/>
    <cellStyle name="Normal 6 18 3 7 3" xfId="16050"/>
    <cellStyle name="Normal 6 18 3 8" xfId="16051"/>
    <cellStyle name="Normal 6 18 3 8 2" xfId="16052"/>
    <cellStyle name="Normal 6 18 3 8 2 2" xfId="16053"/>
    <cellStyle name="Normal 6 18 3 8 3" xfId="16054"/>
    <cellStyle name="Normal 6 18 3 9" xfId="16055"/>
    <cellStyle name="Normal 6 18 3 9 2" xfId="16056"/>
    <cellStyle name="Normal 6 18 3 9 2 2" xfId="16057"/>
    <cellStyle name="Normal 6 18 3 9 3" xfId="16058"/>
    <cellStyle name="Normal 6 18 4" xfId="16059"/>
    <cellStyle name="Normal 6 18 4 10" xfId="16060"/>
    <cellStyle name="Normal 6 18 4 10 2" xfId="16061"/>
    <cellStyle name="Normal 6 18 4 10 2 2" xfId="16062"/>
    <cellStyle name="Normal 6 18 4 10 3" xfId="16063"/>
    <cellStyle name="Normal 6 18 4 11" xfId="16064"/>
    <cellStyle name="Normal 6 18 4 11 2" xfId="16065"/>
    <cellStyle name="Normal 6 18 4 11 2 2" xfId="16066"/>
    <cellStyle name="Normal 6 18 4 11 3" xfId="16067"/>
    <cellStyle name="Normal 6 18 4 12" xfId="16068"/>
    <cellStyle name="Normal 6 18 4 12 2" xfId="16069"/>
    <cellStyle name="Normal 6 18 4 12 2 2" xfId="16070"/>
    <cellStyle name="Normal 6 18 4 12 3" xfId="16071"/>
    <cellStyle name="Normal 6 18 4 13" xfId="16072"/>
    <cellStyle name="Normal 6 18 4 13 2" xfId="16073"/>
    <cellStyle name="Normal 6 18 4 13 2 2" xfId="16074"/>
    <cellStyle name="Normal 6 18 4 13 3" xfId="16075"/>
    <cellStyle name="Normal 6 18 4 14" xfId="16076"/>
    <cellStyle name="Normal 6 18 4 14 2" xfId="16077"/>
    <cellStyle name="Normal 6 18 4 14 2 2" xfId="16078"/>
    <cellStyle name="Normal 6 18 4 14 3" xfId="16079"/>
    <cellStyle name="Normal 6 18 4 15" xfId="16080"/>
    <cellStyle name="Normal 6 18 4 15 2" xfId="16081"/>
    <cellStyle name="Normal 6 18 4 15 2 2" xfId="16082"/>
    <cellStyle name="Normal 6 18 4 15 3" xfId="16083"/>
    <cellStyle name="Normal 6 18 4 16" xfId="16084"/>
    <cellStyle name="Normal 6 18 4 16 2" xfId="16085"/>
    <cellStyle name="Normal 6 18 4 17" xfId="16086"/>
    <cellStyle name="Normal 6 18 4 18" xfId="16087"/>
    <cellStyle name="Normal 6 18 4 19" xfId="16088"/>
    <cellStyle name="Normal 6 18 4 2" xfId="16089"/>
    <cellStyle name="Normal 6 18 4 2 10" xfId="16090"/>
    <cellStyle name="Normal 6 18 4 2 2" xfId="16091"/>
    <cellStyle name="Normal 6 18 4 2 2 2" xfId="16092"/>
    <cellStyle name="Normal 6 18 4 2 3" xfId="16093"/>
    <cellStyle name="Normal 6 18 4 2 4" xfId="16094"/>
    <cellStyle name="Normal 6 18 4 2 5" xfId="16095"/>
    <cellStyle name="Normal 6 18 4 2 6" xfId="16096"/>
    <cellStyle name="Normal 6 18 4 2 7" xfId="16097"/>
    <cellStyle name="Normal 6 18 4 2 8" xfId="16098"/>
    <cellStyle name="Normal 6 18 4 2 9" xfId="16099"/>
    <cellStyle name="Normal 6 18 4 20" xfId="16100"/>
    <cellStyle name="Normal 6 18 4 21" xfId="16101"/>
    <cellStyle name="Normal 6 18 4 22" xfId="16102"/>
    <cellStyle name="Normal 6 18 4 23" xfId="16103"/>
    <cellStyle name="Normal 6 18 4 24" xfId="16104"/>
    <cellStyle name="Normal 6 18 4 3" xfId="16105"/>
    <cellStyle name="Normal 6 18 4 3 10" xfId="16106"/>
    <cellStyle name="Normal 6 18 4 3 2" xfId="16107"/>
    <cellStyle name="Normal 6 18 4 3 2 2" xfId="16108"/>
    <cellStyle name="Normal 6 18 4 3 3" xfId="16109"/>
    <cellStyle name="Normal 6 18 4 3 4" xfId="16110"/>
    <cellStyle name="Normal 6 18 4 3 5" xfId="16111"/>
    <cellStyle name="Normal 6 18 4 3 6" xfId="16112"/>
    <cellStyle name="Normal 6 18 4 3 7" xfId="16113"/>
    <cellStyle name="Normal 6 18 4 3 8" xfId="16114"/>
    <cellStyle name="Normal 6 18 4 3 9" xfId="16115"/>
    <cellStyle name="Normal 6 18 4 4" xfId="16116"/>
    <cellStyle name="Normal 6 18 4 4 2" xfId="16117"/>
    <cellStyle name="Normal 6 18 4 4 2 2" xfId="16118"/>
    <cellStyle name="Normal 6 18 4 4 3" xfId="16119"/>
    <cellStyle name="Normal 6 18 4 5" xfId="16120"/>
    <cellStyle name="Normal 6 18 4 5 2" xfId="16121"/>
    <cellStyle name="Normal 6 18 4 5 2 2" xfId="16122"/>
    <cellStyle name="Normal 6 18 4 5 3" xfId="16123"/>
    <cellStyle name="Normal 6 18 4 6" xfId="16124"/>
    <cellStyle name="Normal 6 18 4 6 2" xfId="16125"/>
    <cellStyle name="Normal 6 18 4 6 2 2" xfId="16126"/>
    <cellStyle name="Normal 6 18 4 6 3" xfId="16127"/>
    <cellStyle name="Normal 6 18 4 7" xfId="16128"/>
    <cellStyle name="Normal 6 18 4 7 2" xfId="16129"/>
    <cellStyle name="Normal 6 18 4 7 2 2" xfId="16130"/>
    <cellStyle name="Normal 6 18 4 7 3" xfId="16131"/>
    <cellStyle name="Normal 6 18 4 8" xfId="16132"/>
    <cellStyle name="Normal 6 18 4 8 2" xfId="16133"/>
    <cellStyle name="Normal 6 18 4 8 2 2" xfId="16134"/>
    <cellStyle name="Normal 6 18 4 8 3" xfId="16135"/>
    <cellStyle name="Normal 6 18 4 9" xfId="16136"/>
    <cellStyle name="Normal 6 18 4 9 2" xfId="16137"/>
    <cellStyle name="Normal 6 18 4 9 2 2" xfId="16138"/>
    <cellStyle name="Normal 6 18 4 9 3" xfId="16139"/>
    <cellStyle name="Normal 6 18 5" xfId="16140"/>
    <cellStyle name="Normal 6 18 5 10" xfId="16141"/>
    <cellStyle name="Normal 6 18 5 10 2" xfId="16142"/>
    <cellStyle name="Normal 6 18 5 10 2 2" xfId="16143"/>
    <cellStyle name="Normal 6 18 5 10 3" xfId="16144"/>
    <cellStyle name="Normal 6 18 5 11" xfId="16145"/>
    <cellStyle name="Normal 6 18 5 11 2" xfId="16146"/>
    <cellStyle name="Normal 6 18 5 11 2 2" xfId="16147"/>
    <cellStyle name="Normal 6 18 5 11 3" xfId="16148"/>
    <cellStyle name="Normal 6 18 5 12" xfId="16149"/>
    <cellStyle name="Normal 6 18 5 12 2" xfId="16150"/>
    <cellStyle name="Normal 6 18 5 12 2 2" xfId="16151"/>
    <cellStyle name="Normal 6 18 5 12 3" xfId="16152"/>
    <cellStyle name="Normal 6 18 5 13" xfId="16153"/>
    <cellStyle name="Normal 6 18 5 13 2" xfId="16154"/>
    <cellStyle name="Normal 6 18 5 13 2 2" xfId="16155"/>
    <cellStyle name="Normal 6 18 5 13 3" xfId="16156"/>
    <cellStyle name="Normal 6 18 5 14" xfId="16157"/>
    <cellStyle name="Normal 6 18 5 14 2" xfId="16158"/>
    <cellStyle name="Normal 6 18 5 14 2 2" xfId="16159"/>
    <cellStyle name="Normal 6 18 5 14 3" xfId="16160"/>
    <cellStyle name="Normal 6 18 5 15" xfId="16161"/>
    <cellStyle name="Normal 6 18 5 15 2" xfId="16162"/>
    <cellStyle name="Normal 6 18 5 15 2 2" xfId="16163"/>
    <cellStyle name="Normal 6 18 5 15 3" xfId="16164"/>
    <cellStyle name="Normal 6 18 5 16" xfId="16165"/>
    <cellStyle name="Normal 6 18 5 16 2" xfId="16166"/>
    <cellStyle name="Normal 6 18 5 17" xfId="16167"/>
    <cellStyle name="Normal 6 18 5 18" xfId="16168"/>
    <cellStyle name="Normal 6 18 5 19" xfId="16169"/>
    <cellStyle name="Normal 6 18 5 2" xfId="16170"/>
    <cellStyle name="Normal 6 18 5 2 10" xfId="16171"/>
    <cellStyle name="Normal 6 18 5 2 2" xfId="16172"/>
    <cellStyle name="Normal 6 18 5 2 2 2" xfId="16173"/>
    <cellStyle name="Normal 6 18 5 2 3" xfId="16174"/>
    <cellStyle name="Normal 6 18 5 2 4" xfId="16175"/>
    <cellStyle name="Normal 6 18 5 2 5" xfId="16176"/>
    <cellStyle name="Normal 6 18 5 2 6" xfId="16177"/>
    <cellStyle name="Normal 6 18 5 2 7" xfId="16178"/>
    <cellStyle name="Normal 6 18 5 2 8" xfId="16179"/>
    <cellStyle name="Normal 6 18 5 2 9" xfId="16180"/>
    <cellStyle name="Normal 6 18 5 20" xfId="16181"/>
    <cellStyle name="Normal 6 18 5 21" xfId="16182"/>
    <cellStyle name="Normal 6 18 5 22" xfId="16183"/>
    <cellStyle name="Normal 6 18 5 23" xfId="16184"/>
    <cellStyle name="Normal 6 18 5 24" xfId="16185"/>
    <cellStyle name="Normal 6 18 5 3" xfId="16186"/>
    <cellStyle name="Normal 6 18 5 3 10" xfId="16187"/>
    <cellStyle name="Normal 6 18 5 3 2" xfId="16188"/>
    <cellStyle name="Normal 6 18 5 3 2 2" xfId="16189"/>
    <cellStyle name="Normal 6 18 5 3 3" xfId="16190"/>
    <cellStyle name="Normal 6 18 5 3 4" xfId="16191"/>
    <cellStyle name="Normal 6 18 5 3 5" xfId="16192"/>
    <cellStyle name="Normal 6 18 5 3 6" xfId="16193"/>
    <cellStyle name="Normal 6 18 5 3 7" xfId="16194"/>
    <cellStyle name="Normal 6 18 5 3 8" xfId="16195"/>
    <cellStyle name="Normal 6 18 5 3 9" xfId="16196"/>
    <cellStyle name="Normal 6 18 5 4" xfId="16197"/>
    <cellStyle name="Normal 6 18 5 4 2" xfId="16198"/>
    <cellStyle name="Normal 6 18 5 4 2 2" xfId="16199"/>
    <cellStyle name="Normal 6 18 5 4 3" xfId="16200"/>
    <cellStyle name="Normal 6 18 5 5" xfId="16201"/>
    <cellStyle name="Normal 6 18 5 5 2" xfId="16202"/>
    <cellStyle name="Normal 6 18 5 5 2 2" xfId="16203"/>
    <cellStyle name="Normal 6 18 5 5 3" xfId="16204"/>
    <cellStyle name="Normal 6 18 5 6" xfId="16205"/>
    <cellStyle name="Normal 6 18 5 6 2" xfId="16206"/>
    <cellStyle name="Normal 6 18 5 6 2 2" xfId="16207"/>
    <cellStyle name="Normal 6 18 5 6 3" xfId="16208"/>
    <cellStyle name="Normal 6 18 5 7" xfId="16209"/>
    <cellStyle name="Normal 6 18 5 7 2" xfId="16210"/>
    <cellStyle name="Normal 6 18 5 7 2 2" xfId="16211"/>
    <cellStyle name="Normal 6 18 5 7 3" xfId="16212"/>
    <cellStyle name="Normal 6 18 5 8" xfId="16213"/>
    <cellStyle name="Normal 6 18 5 8 2" xfId="16214"/>
    <cellStyle name="Normal 6 18 5 8 2 2" xfId="16215"/>
    <cellStyle name="Normal 6 18 5 8 3" xfId="16216"/>
    <cellStyle name="Normal 6 18 5 9" xfId="16217"/>
    <cellStyle name="Normal 6 18 5 9 2" xfId="16218"/>
    <cellStyle name="Normal 6 18 5 9 2 2" xfId="16219"/>
    <cellStyle name="Normal 6 18 5 9 3" xfId="16220"/>
    <cellStyle name="Normal 6 18 6" xfId="16221"/>
    <cellStyle name="Normal 6 18 6 10" xfId="16222"/>
    <cellStyle name="Normal 6 18 6 2" xfId="16223"/>
    <cellStyle name="Normal 6 18 6 2 2" xfId="16224"/>
    <cellStyle name="Normal 6 18 6 3" xfId="16225"/>
    <cellStyle name="Normal 6 18 6 4" xfId="16226"/>
    <cellStyle name="Normal 6 18 6 5" xfId="16227"/>
    <cellStyle name="Normal 6 18 6 6" xfId="16228"/>
    <cellStyle name="Normal 6 18 6 7" xfId="16229"/>
    <cellStyle name="Normal 6 18 6 8" xfId="16230"/>
    <cellStyle name="Normal 6 18 6 9" xfId="16231"/>
    <cellStyle name="Normal 6 18 7" xfId="16232"/>
    <cellStyle name="Normal 6 18 7 10" xfId="16233"/>
    <cellStyle name="Normal 6 18 7 2" xfId="16234"/>
    <cellStyle name="Normal 6 18 7 2 2" xfId="16235"/>
    <cellStyle name="Normal 6 18 7 3" xfId="16236"/>
    <cellStyle name="Normal 6 18 7 4" xfId="16237"/>
    <cellStyle name="Normal 6 18 7 5" xfId="16238"/>
    <cellStyle name="Normal 6 18 7 6" xfId="16239"/>
    <cellStyle name="Normal 6 18 7 7" xfId="16240"/>
    <cellStyle name="Normal 6 18 7 8" xfId="16241"/>
    <cellStyle name="Normal 6 18 7 9" xfId="16242"/>
    <cellStyle name="Normal 6 18 8" xfId="16243"/>
    <cellStyle name="Normal 6 18 8 2" xfId="16244"/>
    <cellStyle name="Normal 6 18 8 2 2" xfId="16245"/>
    <cellStyle name="Normal 6 18 8 3" xfId="16246"/>
    <cellStyle name="Normal 6 18 9" xfId="16247"/>
    <cellStyle name="Normal 6 18 9 2" xfId="16248"/>
    <cellStyle name="Normal 6 18 9 2 2" xfId="16249"/>
    <cellStyle name="Normal 6 18 9 3" xfId="16250"/>
    <cellStyle name="Normal 6 19" xfId="16251"/>
    <cellStyle name="Normal 6 19 10" xfId="16252"/>
    <cellStyle name="Normal 6 19 10 2" xfId="16253"/>
    <cellStyle name="Normal 6 19 10 2 2" xfId="16254"/>
    <cellStyle name="Normal 6 19 10 3" xfId="16255"/>
    <cellStyle name="Normal 6 19 11" xfId="16256"/>
    <cellStyle name="Normal 6 19 11 2" xfId="16257"/>
    <cellStyle name="Normal 6 19 11 2 2" xfId="16258"/>
    <cellStyle name="Normal 6 19 11 3" xfId="16259"/>
    <cellStyle name="Normal 6 19 12" xfId="16260"/>
    <cellStyle name="Normal 6 19 12 2" xfId="16261"/>
    <cellStyle name="Normal 6 19 12 2 2" xfId="16262"/>
    <cellStyle name="Normal 6 19 12 3" xfId="16263"/>
    <cellStyle name="Normal 6 19 13" xfId="16264"/>
    <cellStyle name="Normal 6 19 13 2" xfId="16265"/>
    <cellStyle name="Normal 6 19 13 2 2" xfId="16266"/>
    <cellStyle name="Normal 6 19 13 3" xfId="16267"/>
    <cellStyle name="Normal 6 19 14" xfId="16268"/>
    <cellStyle name="Normal 6 19 14 2" xfId="16269"/>
    <cellStyle name="Normal 6 19 14 2 2" xfId="16270"/>
    <cellStyle name="Normal 6 19 14 3" xfId="16271"/>
    <cellStyle name="Normal 6 19 15" xfId="16272"/>
    <cellStyle name="Normal 6 19 15 2" xfId="16273"/>
    <cellStyle name="Normal 6 19 15 2 2" xfId="16274"/>
    <cellStyle name="Normal 6 19 15 3" xfId="16275"/>
    <cellStyle name="Normal 6 19 16" xfId="16276"/>
    <cellStyle name="Normal 6 19 16 2" xfId="16277"/>
    <cellStyle name="Normal 6 19 16 2 2" xfId="16278"/>
    <cellStyle name="Normal 6 19 16 3" xfId="16279"/>
    <cellStyle name="Normal 6 19 17" xfId="16280"/>
    <cellStyle name="Normal 6 19 17 2" xfId="16281"/>
    <cellStyle name="Normal 6 19 17 2 2" xfId="16282"/>
    <cellStyle name="Normal 6 19 17 3" xfId="16283"/>
    <cellStyle name="Normal 6 19 18" xfId="16284"/>
    <cellStyle name="Normal 6 19 18 2" xfId="16285"/>
    <cellStyle name="Normal 6 19 18 2 2" xfId="16286"/>
    <cellStyle name="Normal 6 19 18 3" xfId="16287"/>
    <cellStyle name="Normal 6 19 19" xfId="16288"/>
    <cellStyle name="Normal 6 19 19 2" xfId="16289"/>
    <cellStyle name="Normal 6 19 19 2 2" xfId="16290"/>
    <cellStyle name="Normal 6 19 19 3" xfId="16291"/>
    <cellStyle name="Normal 6 19 2" xfId="16292"/>
    <cellStyle name="Normal 6 19 2 10" xfId="16293"/>
    <cellStyle name="Normal 6 19 2 10 2" xfId="16294"/>
    <cellStyle name="Normal 6 19 2 10 2 2" xfId="16295"/>
    <cellStyle name="Normal 6 19 2 10 3" xfId="16296"/>
    <cellStyle name="Normal 6 19 2 11" xfId="16297"/>
    <cellStyle name="Normal 6 19 2 11 2" xfId="16298"/>
    <cellStyle name="Normal 6 19 2 11 2 2" xfId="16299"/>
    <cellStyle name="Normal 6 19 2 11 3" xfId="16300"/>
    <cellStyle name="Normal 6 19 2 12" xfId="16301"/>
    <cellStyle name="Normal 6 19 2 12 2" xfId="16302"/>
    <cellStyle name="Normal 6 19 2 12 2 2" xfId="16303"/>
    <cellStyle name="Normal 6 19 2 12 3" xfId="16304"/>
    <cellStyle name="Normal 6 19 2 13" xfId="16305"/>
    <cellStyle name="Normal 6 19 2 13 2" xfId="16306"/>
    <cellStyle name="Normal 6 19 2 13 2 2" xfId="16307"/>
    <cellStyle name="Normal 6 19 2 13 3" xfId="16308"/>
    <cellStyle name="Normal 6 19 2 14" xfId="16309"/>
    <cellStyle name="Normal 6 19 2 14 2" xfId="16310"/>
    <cellStyle name="Normal 6 19 2 14 2 2" xfId="16311"/>
    <cellStyle name="Normal 6 19 2 14 3" xfId="16312"/>
    <cellStyle name="Normal 6 19 2 15" xfId="16313"/>
    <cellStyle name="Normal 6 19 2 15 2" xfId="16314"/>
    <cellStyle name="Normal 6 19 2 15 2 2" xfId="16315"/>
    <cellStyle name="Normal 6 19 2 15 3" xfId="16316"/>
    <cellStyle name="Normal 6 19 2 16" xfId="16317"/>
    <cellStyle name="Normal 6 19 2 16 2" xfId="16318"/>
    <cellStyle name="Normal 6 19 2 17" xfId="16319"/>
    <cellStyle name="Normal 6 19 2 18" xfId="16320"/>
    <cellStyle name="Normal 6 19 2 19" xfId="16321"/>
    <cellStyle name="Normal 6 19 2 2" xfId="16322"/>
    <cellStyle name="Normal 6 19 2 2 10" xfId="16323"/>
    <cellStyle name="Normal 6 19 2 2 2" xfId="16324"/>
    <cellStyle name="Normal 6 19 2 2 2 2" xfId="16325"/>
    <cellStyle name="Normal 6 19 2 2 3" xfId="16326"/>
    <cellStyle name="Normal 6 19 2 2 4" xfId="16327"/>
    <cellStyle name="Normal 6 19 2 2 5" xfId="16328"/>
    <cellStyle name="Normal 6 19 2 2 6" xfId="16329"/>
    <cellStyle name="Normal 6 19 2 2 7" xfId="16330"/>
    <cellStyle name="Normal 6 19 2 2 8" xfId="16331"/>
    <cellStyle name="Normal 6 19 2 2 9" xfId="16332"/>
    <cellStyle name="Normal 6 19 2 20" xfId="16333"/>
    <cellStyle name="Normal 6 19 2 21" xfId="16334"/>
    <cellStyle name="Normal 6 19 2 22" xfId="16335"/>
    <cellStyle name="Normal 6 19 2 23" xfId="16336"/>
    <cellStyle name="Normal 6 19 2 24" xfId="16337"/>
    <cellStyle name="Normal 6 19 2 3" xfId="16338"/>
    <cellStyle name="Normal 6 19 2 3 10" xfId="16339"/>
    <cellStyle name="Normal 6 19 2 3 2" xfId="16340"/>
    <cellStyle name="Normal 6 19 2 3 2 2" xfId="16341"/>
    <cellStyle name="Normal 6 19 2 3 3" xfId="16342"/>
    <cellStyle name="Normal 6 19 2 3 4" xfId="16343"/>
    <cellStyle name="Normal 6 19 2 3 5" xfId="16344"/>
    <cellStyle name="Normal 6 19 2 3 6" xfId="16345"/>
    <cellStyle name="Normal 6 19 2 3 7" xfId="16346"/>
    <cellStyle name="Normal 6 19 2 3 8" xfId="16347"/>
    <cellStyle name="Normal 6 19 2 3 9" xfId="16348"/>
    <cellStyle name="Normal 6 19 2 4" xfId="16349"/>
    <cellStyle name="Normal 6 19 2 4 2" xfId="16350"/>
    <cellStyle name="Normal 6 19 2 4 2 2" xfId="16351"/>
    <cellStyle name="Normal 6 19 2 4 3" xfId="16352"/>
    <cellStyle name="Normal 6 19 2 5" xfId="16353"/>
    <cellStyle name="Normal 6 19 2 5 2" xfId="16354"/>
    <cellStyle name="Normal 6 19 2 5 2 2" xfId="16355"/>
    <cellStyle name="Normal 6 19 2 5 3" xfId="16356"/>
    <cellStyle name="Normal 6 19 2 6" xfId="16357"/>
    <cellStyle name="Normal 6 19 2 6 2" xfId="16358"/>
    <cellStyle name="Normal 6 19 2 6 2 2" xfId="16359"/>
    <cellStyle name="Normal 6 19 2 6 3" xfId="16360"/>
    <cellStyle name="Normal 6 19 2 7" xfId="16361"/>
    <cellStyle name="Normal 6 19 2 7 2" xfId="16362"/>
    <cellStyle name="Normal 6 19 2 7 2 2" xfId="16363"/>
    <cellStyle name="Normal 6 19 2 7 3" xfId="16364"/>
    <cellStyle name="Normal 6 19 2 8" xfId="16365"/>
    <cellStyle name="Normal 6 19 2 8 2" xfId="16366"/>
    <cellStyle name="Normal 6 19 2 8 2 2" xfId="16367"/>
    <cellStyle name="Normal 6 19 2 8 3" xfId="16368"/>
    <cellStyle name="Normal 6 19 2 9" xfId="16369"/>
    <cellStyle name="Normal 6 19 2 9 2" xfId="16370"/>
    <cellStyle name="Normal 6 19 2 9 2 2" xfId="16371"/>
    <cellStyle name="Normal 6 19 2 9 3" xfId="16372"/>
    <cellStyle name="Normal 6 19 20" xfId="16373"/>
    <cellStyle name="Normal 6 19 20 2" xfId="16374"/>
    <cellStyle name="Normal 6 19 21" xfId="16375"/>
    <cellStyle name="Normal 6 19 22" xfId="16376"/>
    <cellStyle name="Normal 6 19 23" xfId="16377"/>
    <cellStyle name="Normal 6 19 24" xfId="16378"/>
    <cellStyle name="Normal 6 19 25" xfId="16379"/>
    <cellStyle name="Normal 6 19 26" xfId="16380"/>
    <cellStyle name="Normal 6 19 27" xfId="16381"/>
    <cellStyle name="Normal 6 19 28" xfId="16382"/>
    <cellStyle name="Normal 6 19 3" xfId="16383"/>
    <cellStyle name="Normal 6 19 3 10" xfId="16384"/>
    <cellStyle name="Normal 6 19 3 10 2" xfId="16385"/>
    <cellStyle name="Normal 6 19 3 10 2 2" xfId="16386"/>
    <cellStyle name="Normal 6 19 3 10 3" xfId="16387"/>
    <cellStyle name="Normal 6 19 3 11" xfId="16388"/>
    <cellStyle name="Normal 6 19 3 11 2" xfId="16389"/>
    <cellStyle name="Normal 6 19 3 11 2 2" xfId="16390"/>
    <cellStyle name="Normal 6 19 3 11 3" xfId="16391"/>
    <cellStyle name="Normal 6 19 3 12" xfId="16392"/>
    <cellStyle name="Normal 6 19 3 12 2" xfId="16393"/>
    <cellStyle name="Normal 6 19 3 12 2 2" xfId="16394"/>
    <cellStyle name="Normal 6 19 3 12 3" xfId="16395"/>
    <cellStyle name="Normal 6 19 3 13" xfId="16396"/>
    <cellStyle name="Normal 6 19 3 13 2" xfId="16397"/>
    <cellStyle name="Normal 6 19 3 13 2 2" xfId="16398"/>
    <cellStyle name="Normal 6 19 3 13 3" xfId="16399"/>
    <cellStyle name="Normal 6 19 3 14" xfId="16400"/>
    <cellStyle name="Normal 6 19 3 14 2" xfId="16401"/>
    <cellStyle name="Normal 6 19 3 14 2 2" xfId="16402"/>
    <cellStyle name="Normal 6 19 3 14 3" xfId="16403"/>
    <cellStyle name="Normal 6 19 3 15" xfId="16404"/>
    <cellStyle name="Normal 6 19 3 15 2" xfId="16405"/>
    <cellStyle name="Normal 6 19 3 15 2 2" xfId="16406"/>
    <cellStyle name="Normal 6 19 3 15 3" xfId="16407"/>
    <cellStyle name="Normal 6 19 3 16" xfId="16408"/>
    <cellStyle name="Normal 6 19 3 16 2" xfId="16409"/>
    <cellStyle name="Normal 6 19 3 17" xfId="16410"/>
    <cellStyle name="Normal 6 19 3 18" xfId="16411"/>
    <cellStyle name="Normal 6 19 3 19" xfId="16412"/>
    <cellStyle name="Normal 6 19 3 2" xfId="16413"/>
    <cellStyle name="Normal 6 19 3 2 10" xfId="16414"/>
    <cellStyle name="Normal 6 19 3 2 2" xfId="16415"/>
    <cellStyle name="Normal 6 19 3 2 2 2" xfId="16416"/>
    <cellStyle name="Normal 6 19 3 2 3" xfId="16417"/>
    <cellStyle name="Normal 6 19 3 2 4" xfId="16418"/>
    <cellStyle name="Normal 6 19 3 2 5" xfId="16419"/>
    <cellStyle name="Normal 6 19 3 2 6" xfId="16420"/>
    <cellStyle name="Normal 6 19 3 2 7" xfId="16421"/>
    <cellStyle name="Normal 6 19 3 2 8" xfId="16422"/>
    <cellStyle name="Normal 6 19 3 2 9" xfId="16423"/>
    <cellStyle name="Normal 6 19 3 20" xfId="16424"/>
    <cellStyle name="Normal 6 19 3 21" xfId="16425"/>
    <cellStyle name="Normal 6 19 3 22" xfId="16426"/>
    <cellStyle name="Normal 6 19 3 23" xfId="16427"/>
    <cellStyle name="Normal 6 19 3 24" xfId="16428"/>
    <cellStyle name="Normal 6 19 3 3" xfId="16429"/>
    <cellStyle name="Normal 6 19 3 3 10" xfId="16430"/>
    <cellStyle name="Normal 6 19 3 3 2" xfId="16431"/>
    <cellStyle name="Normal 6 19 3 3 2 2" xfId="16432"/>
    <cellStyle name="Normal 6 19 3 3 3" xfId="16433"/>
    <cellStyle name="Normal 6 19 3 3 4" xfId="16434"/>
    <cellStyle name="Normal 6 19 3 3 5" xfId="16435"/>
    <cellStyle name="Normal 6 19 3 3 6" xfId="16436"/>
    <cellStyle name="Normal 6 19 3 3 7" xfId="16437"/>
    <cellStyle name="Normal 6 19 3 3 8" xfId="16438"/>
    <cellStyle name="Normal 6 19 3 3 9" xfId="16439"/>
    <cellStyle name="Normal 6 19 3 4" xfId="16440"/>
    <cellStyle name="Normal 6 19 3 4 2" xfId="16441"/>
    <cellStyle name="Normal 6 19 3 4 2 2" xfId="16442"/>
    <cellStyle name="Normal 6 19 3 4 3" xfId="16443"/>
    <cellStyle name="Normal 6 19 3 5" xfId="16444"/>
    <cellStyle name="Normal 6 19 3 5 2" xfId="16445"/>
    <cellStyle name="Normal 6 19 3 5 2 2" xfId="16446"/>
    <cellStyle name="Normal 6 19 3 5 3" xfId="16447"/>
    <cellStyle name="Normal 6 19 3 6" xfId="16448"/>
    <cellStyle name="Normal 6 19 3 6 2" xfId="16449"/>
    <cellStyle name="Normal 6 19 3 6 2 2" xfId="16450"/>
    <cellStyle name="Normal 6 19 3 6 3" xfId="16451"/>
    <cellStyle name="Normal 6 19 3 7" xfId="16452"/>
    <cellStyle name="Normal 6 19 3 7 2" xfId="16453"/>
    <cellStyle name="Normal 6 19 3 7 2 2" xfId="16454"/>
    <cellStyle name="Normal 6 19 3 7 3" xfId="16455"/>
    <cellStyle name="Normal 6 19 3 8" xfId="16456"/>
    <cellStyle name="Normal 6 19 3 8 2" xfId="16457"/>
    <cellStyle name="Normal 6 19 3 8 2 2" xfId="16458"/>
    <cellStyle name="Normal 6 19 3 8 3" xfId="16459"/>
    <cellStyle name="Normal 6 19 3 9" xfId="16460"/>
    <cellStyle name="Normal 6 19 3 9 2" xfId="16461"/>
    <cellStyle name="Normal 6 19 3 9 2 2" xfId="16462"/>
    <cellStyle name="Normal 6 19 3 9 3" xfId="16463"/>
    <cellStyle name="Normal 6 19 4" xfId="16464"/>
    <cellStyle name="Normal 6 19 4 10" xfId="16465"/>
    <cellStyle name="Normal 6 19 4 10 2" xfId="16466"/>
    <cellStyle name="Normal 6 19 4 10 2 2" xfId="16467"/>
    <cellStyle name="Normal 6 19 4 10 3" xfId="16468"/>
    <cellStyle name="Normal 6 19 4 11" xfId="16469"/>
    <cellStyle name="Normal 6 19 4 11 2" xfId="16470"/>
    <cellStyle name="Normal 6 19 4 11 2 2" xfId="16471"/>
    <cellStyle name="Normal 6 19 4 11 3" xfId="16472"/>
    <cellStyle name="Normal 6 19 4 12" xfId="16473"/>
    <cellStyle name="Normal 6 19 4 12 2" xfId="16474"/>
    <cellStyle name="Normal 6 19 4 12 2 2" xfId="16475"/>
    <cellStyle name="Normal 6 19 4 12 3" xfId="16476"/>
    <cellStyle name="Normal 6 19 4 13" xfId="16477"/>
    <cellStyle name="Normal 6 19 4 13 2" xfId="16478"/>
    <cellStyle name="Normal 6 19 4 13 2 2" xfId="16479"/>
    <cellStyle name="Normal 6 19 4 13 3" xfId="16480"/>
    <cellStyle name="Normal 6 19 4 14" xfId="16481"/>
    <cellStyle name="Normal 6 19 4 14 2" xfId="16482"/>
    <cellStyle name="Normal 6 19 4 14 2 2" xfId="16483"/>
    <cellStyle name="Normal 6 19 4 14 3" xfId="16484"/>
    <cellStyle name="Normal 6 19 4 15" xfId="16485"/>
    <cellStyle name="Normal 6 19 4 15 2" xfId="16486"/>
    <cellStyle name="Normal 6 19 4 15 2 2" xfId="16487"/>
    <cellStyle name="Normal 6 19 4 15 3" xfId="16488"/>
    <cellStyle name="Normal 6 19 4 16" xfId="16489"/>
    <cellStyle name="Normal 6 19 4 16 2" xfId="16490"/>
    <cellStyle name="Normal 6 19 4 17" xfId="16491"/>
    <cellStyle name="Normal 6 19 4 18" xfId="16492"/>
    <cellStyle name="Normal 6 19 4 19" xfId="16493"/>
    <cellStyle name="Normal 6 19 4 2" xfId="16494"/>
    <cellStyle name="Normal 6 19 4 2 10" xfId="16495"/>
    <cellStyle name="Normal 6 19 4 2 2" xfId="16496"/>
    <cellStyle name="Normal 6 19 4 2 2 2" xfId="16497"/>
    <cellStyle name="Normal 6 19 4 2 3" xfId="16498"/>
    <cellStyle name="Normal 6 19 4 2 4" xfId="16499"/>
    <cellStyle name="Normal 6 19 4 2 5" xfId="16500"/>
    <cellStyle name="Normal 6 19 4 2 6" xfId="16501"/>
    <cellStyle name="Normal 6 19 4 2 7" xfId="16502"/>
    <cellStyle name="Normal 6 19 4 2 8" xfId="16503"/>
    <cellStyle name="Normal 6 19 4 2 9" xfId="16504"/>
    <cellStyle name="Normal 6 19 4 20" xfId="16505"/>
    <cellStyle name="Normal 6 19 4 21" xfId="16506"/>
    <cellStyle name="Normal 6 19 4 22" xfId="16507"/>
    <cellStyle name="Normal 6 19 4 23" xfId="16508"/>
    <cellStyle name="Normal 6 19 4 24" xfId="16509"/>
    <cellStyle name="Normal 6 19 4 3" xfId="16510"/>
    <cellStyle name="Normal 6 19 4 3 10" xfId="16511"/>
    <cellStyle name="Normal 6 19 4 3 2" xfId="16512"/>
    <cellStyle name="Normal 6 19 4 3 2 2" xfId="16513"/>
    <cellStyle name="Normal 6 19 4 3 3" xfId="16514"/>
    <cellStyle name="Normal 6 19 4 3 4" xfId="16515"/>
    <cellStyle name="Normal 6 19 4 3 5" xfId="16516"/>
    <cellStyle name="Normal 6 19 4 3 6" xfId="16517"/>
    <cellStyle name="Normal 6 19 4 3 7" xfId="16518"/>
    <cellStyle name="Normal 6 19 4 3 8" xfId="16519"/>
    <cellStyle name="Normal 6 19 4 3 9" xfId="16520"/>
    <cellStyle name="Normal 6 19 4 4" xfId="16521"/>
    <cellStyle name="Normal 6 19 4 4 2" xfId="16522"/>
    <cellStyle name="Normal 6 19 4 4 2 2" xfId="16523"/>
    <cellStyle name="Normal 6 19 4 4 3" xfId="16524"/>
    <cellStyle name="Normal 6 19 4 5" xfId="16525"/>
    <cellStyle name="Normal 6 19 4 5 2" xfId="16526"/>
    <cellStyle name="Normal 6 19 4 5 2 2" xfId="16527"/>
    <cellStyle name="Normal 6 19 4 5 3" xfId="16528"/>
    <cellStyle name="Normal 6 19 4 6" xfId="16529"/>
    <cellStyle name="Normal 6 19 4 6 2" xfId="16530"/>
    <cellStyle name="Normal 6 19 4 6 2 2" xfId="16531"/>
    <cellStyle name="Normal 6 19 4 6 3" xfId="16532"/>
    <cellStyle name="Normal 6 19 4 7" xfId="16533"/>
    <cellStyle name="Normal 6 19 4 7 2" xfId="16534"/>
    <cellStyle name="Normal 6 19 4 7 2 2" xfId="16535"/>
    <cellStyle name="Normal 6 19 4 7 3" xfId="16536"/>
    <cellStyle name="Normal 6 19 4 8" xfId="16537"/>
    <cellStyle name="Normal 6 19 4 8 2" xfId="16538"/>
    <cellStyle name="Normal 6 19 4 8 2 2" xfId="16539"/>
    <cellStyle name="Normal 6 19 4 8 3" xfId="16540"/>
    <cellStyle name="Normal 6 19 4 9" xfId="16541"/>
    <cellStyle name="Normal 6 19 4 9 2" xfId="16542"/>
    <cellStyle name="Normal 6 19 4 9 2 2" xfId="16543"/>
    <cellStyle name="Normal 6 19 4 9 3" xfId="16544"/>
    <cellStyle name="Normal 6 19 5" xfId="16545"/>
    <cellStyle name="Normal 6 19 5 10" xfId="16546"/>
    <cellStyle name="Normal 6 19 5 10 2" xfId="16547"/>
    <cellStyle name="Normal 6 19 5 10 2 2" xfId="16548"/>
    <cellStyle name="Normal 6 19 5 10 3" xfId="16549"/>
    <cellStyle name="Normal 6 19 5 11" xfId="16550"/>
    <cellStyle name="Normal 6 19 5 11 2" xfId="16551"/>
    <cellStyle name="Normal 6 19 5 11 2 2" xfId="16552"/>
    <cellStyle name="Normal 6 19 5 11 3" xfId="16553"/>
    <cellStyle name="Normal 6 19 5 12" xfId="16554"/>
    <cellStyle name="Normal 6 19 5 12 2" xfId="16555"/>
    <cellStyle name="Normal 6 19 5 12 2 2" xfId="16556"/>
    <cellStyle name="Normal 6 19 5 12 3" xfId="16557"/>
    <cellStyle name="Normal 6 19 5 13" xfId="16558"/>
    <cellStyle name="Normal 6 19 5 13 2" xfId="16559"/>
    <cellStyle name="Normal 6 19 5 13 2 2" xfId="16560"/>
    <cellStyle name="Normal 6 19 5 13 3" xfId="16561"/>
    <cellStyle name="Normal 6 19 5 14" xfId="16562"/>
    <cellStyle name="Normal 6 19 5 14 2" xfId="16563"/>
    <cellStyle name="Normal 6 19 5 14 2 2" xfId="16564"/>
    <cellStyle name="Normal 6 19 5 14 3" xfId="16565"/>
    <cellStyle name="Normal 6 19 5 15" xfId="16566"/>
    <cellStyle name="Normal 6 19 5 15 2" xfId="16567"/>
    <cellStyle name="Normal 6 19 5 15 2 2" xfId="16568"/>
    <cellStyle name="Normal 6 19 5 15 3" xfId="16569"/>
    <cellStyle name="Normal 6 19 5 16" xfId="16570"/>
    <cellStyle name="Normal 6 19 5 16 2" xfId="16571"/>
    <cellStyle name="Normal 6 19 5 17" xfId="16572"/>
    <cellStyle name="Normal 6 19 5 18" xfId="16573"/>
    <cellStyle name="Normal 6 19 5 19" xfId="16574"/>
    <cellStyle name="Normal 6 19 5 2" xfId="16575"/>
    <cellStyle name="Normal 6 19 5 2 10" xfId="16576"/>
    <cellStyle name="Normal 6 19 5 2 2" xfId="16577"/>
    <cellStyle name="Normal 6 19 5 2 2 2" xfId="16578"/>
    <cellStyle name="Normal 6 19 5 2 3" xfId="16579"/>
    <cellStyle name="Normal 6 19 5 2 4" xfId="16580"/>
    <cellStyle name="Normal 6 19 5 2 5" xfId="16581"/>
    <cellStyle name="Normal 6 19 5 2 6" xfId="16582"/>
    <cellStyle name="Normal 6 19 5 2 7" xfId="16583"/>
    <cellStyle name="Normal 6 19 5 2 8" xfId="16584"/>
    <cellStyle name="Normal 6 19 5 2 9" xfId="16585"/>
    <cellStyle name="Normal 6 19 5 20" xfId="16586"/>
    <cellStyle name="Normal 6 19 5 21" xfId="16587"/>
    <cellStyle name="Normal 6 19 5 22" xfId="16588"/>
    <cellStyle name="Normal 6 19 5 23" xfId="16589"/>
    <cellStyle name="Normal 6 19 5 24" xfId="16590"/>
    <cellStyle name="Normal 6 19 5 3" xfId="16591"/>
    <cellStyle name="Normal 6 19 5 3 10" xfId="16592"/>
    <cellStyle name="Normal 6 19 5 3 2" xfId="16593"/>
    <cellStyle name="Normal 6 19 5 3 2 2" xfId="16594"/>
    <cellStyle name="Normal 6 19 5 3 3" xfId="16595"/>
    <cellStyle name="Normal 6 19 5 3 4" xfId="16596"/>
    <cellStyle name="Normal 6 19 5 3 5" xfId="16597"/>
    <cellStyle name="Normal 6 19 5 3 6" xfId="16598"/>
    <cellStyle name="Normal 6 19 5 3 7" xfId="16599"/>
    <cellStyle name="Normal 6 19 5 3 8" xfId="16600"/>
    <cellStyle name="Normal 6 19 5 3 9" xfId="16601"/>
    <cellStyle name="Normal 6 19 5 4" xfId="16602"/>
    <cellStyle name="Normal 6 19 5 4 2" xfId="16603"/>
    <cellStyle name="Normal 6 19 5 4 2 2" xfId="16604"/>
    <cellStyle name="Normal 6 19 5 4 3" xfId="16605"/>
    <cellStyle name="Normal 6 19 5 5" xfId="16606"/>
    <cellStyle name="Normal 6 19 5 5 2" xfId="16607"/>
    <cellStyle name="Normal 6 19 5 5 2 2" xfId="16608"/>
    <cellStyle name="Normal 6 19 5 5 3" xfId="16609"/>
    <cellStyle name="Normal 6 19 5 6" xfId="16610"/>
    <cellStyle name="Normal 6 19 5 6 2" xfId="16611"/>
    <cellStyle name="Normal 6 19 5 6 2 2" xfId="16612"/>
    <cellStyle name="Normal 6 19 5 6 3" xfId="16613"/>
    <cellStyle name="Normal 6 19 5 7" xfId="16614"/>
    <cellStyle name="Normal 6 19 5 7 2" xfId="16615"/>
    <cellStyle name="Normal 6 19 5 7 2 2" xfId="16616"/>
    <cellStyle name="Normal 6 19 5 7 3" xfId="16617"/>
    <cellStyle name="Normal 6 19 5 8" xfId="16618"/>
    <cellStyle name="Normal 6 19 5 8 2" xfId="16619"/>
    <cellStyle name="Normal 6 19 5 8 2 2" xfId="16620"/>
    <cellStyle name="Normal 6 19 5 8 3" xfId="16621"/>
    <cellStyle name="Normal 6 19 5 9" xfId="16622"/>
    <cellStyle name="Normal 6 19 5 9 2" xfId="16623"/>
    <cellStyle name="Normal 6 19 5 9 2 2" xfId="16624"/>
    <cellStyle name="Normal 6 19 5 9 3" xfId="16625"/>
    <cellStyle name="Normal 6 19 6" xfId="16626"/>
    <cellStyle name="Normal 6 19 6 10" xfId="16627"/>
    <cellStyle name="Normal 6 19 6 2" xfId="16628"/>
    <cellStyle name="Normal 6 19 6 2 2" xfId="16629"/>
    <cellStyle name="Normal 6 19 6 3" xfId="16630"/>
    <cellStyle name="Normal 6 19 6 4" xfId="16631"/>
    <cellStyle name="Normal 6 19 6 5" xfId="16632"/>
    <cellStyle name="Normal 6 19 6 6" xfId="16633"/>
    <cellStyle name="Normal 6 19 6 7" xfId="16634"/>
    <cellStyle name="Normal 6 19 6 8" xfId="16635"/>
    <cellStyle name="Normal 6 19 6 9" xfId="16636"/>
    <cellStyle name="Normal 6 19 7" xfId="16637"/>
    <cellStyle name="Normal 6 19 7 10" xfId="16638"/>
    <cellStyle name="Normal 6 19 7 2" xfId="16639"/>
    <cellStyle name="Normal 6 19 7 2 2" xfId="16640"/>
    <cellStyle name="Normal 6 19 7 3" xfId="16641"/>
    <cellStyle name="Normal 6 19 7 4" xfId="16642"/>
    <cellStyle name="Normal 6 19 7 5" xfId="16643"/>
    <cellStyle name="Normal 6 19 7 6" xfId="16644"/>
    <cellStyle name="Normal 6 19 7 7" xfId="16645"/>
    <cellStyle name="Normal 6 19 7 8" xfId="16646"/>
    <cellStyle name="Normal 6 19 7 9" xfId="16647"/>
    <cellStyle name="Normal 6 19 8" xfId="16648"/>
    <cellStyle name="Normal 6 19 8 2" xfId="16649"/>
    <cellStyle name="Normal 6 19 8 2 2" xfId="16650"/>
    <cellStyle name="Normal 6 19 8 3" xfId="16651"/>
    <cellStyle name="Normal 6 19 9" xfId="16652"/>
    <cellStyle name="Normal 6 19 9 2" xfId="16653"/>
    <cellStyle name="Normal 6 19 9 2 2" xfId="16654"/>
    <cellStyle name="Normal 6 19 9 3" xfId="16655"/>
    <cellStyle name="Normal 6 2" xfId="16656"/>
    <cellStyle name="Normal 6 2 10" xfId="16657"/>
    <cellStyle name="Normal 6 2 10 2" xfId="16658"/>
    <cellStyle name="Normal 6 2 10 2 2" xfId="16659"/>
    <cellStyle name="Normal 6 2 10 3" xfId="16660"/>
    <cellStyle name="Normal 6 2 11" xfId="16661"/>
    <cellStyle name="Normal 6 2 11 2" xfId="16662"/>
    <cellStyle name="Normal 6 2 11 2 2" xfId="16663"/>
    <cellStyle name="Normal 6 2 11 3" xfId="16664"/>
    <cellStyle name="Normal 6 2 12" xfId="16665"/>
    <cellStyle name="Normal 6 2 12 2" xfId="16666"/>
    <cellStyle name="Normal 6 2 12 2 2" xfId="16667"/>
    <cellStyle name="Normal 6 2 12 3" xfId="16668"/>
    <cellStyle name="Normal 6 2 13" xfId="16669"/>
    <cellStyle name="Normal 6 2 13 2" xfId="16670"/>
    <cellStyle name="Normal 6 2 13 2 2" xfId="16671"/>
    <cellStyle name="Normal 6 2 13 3" xfId="16672"/>
    <cellStyle name="Normal 6 2 14" xfId="16673"/>
    <cellStyle name="Normal 6 2 14 2" xfId="16674"/>
    <cellStyle name="Normal 6 2 14 2 2" xfId="16675"/>
    <cellStyle name="Normal 6 2 14 3" xfId="16676"/>
    <cellStyle name="Normal 6 2 15" xfId="16677"/>
    <cellStyle name="Normal 6 2 15 2" xfId="16678"/>
    <cellStyle name="Normal 6 2 15 2 2" xfId="16679"/>
    <cellStyle name="Normal 6 2 15 3" xfId="16680"/>
    <cellStyle name="Normal 6 2 16" xfId="16681"/>
    <cellStyle name="Normal 6 2 16 2" xfId="16682"/>
    <cellStyle name="Normal 6 2 16 2 2" xfId="16683"/>
    <cellStyle name="Normal 6 2 16 3" xfId="16684"/>
    <cellStyle name="Normal 6 2 17" xfId="16685"/>
    <cellStyle name="Normal 6 2 17 2" xfId="16686"/>
    <cellStyle name="Normal 6 2 17 2 2" xfId="16687"/>
    <cellStyle name="Normal 6 2 17 3" xfId="16688"/>
    <cellStyle name="Normal 6 2 18" xfId="16689"/>
    <cellStyle name="Normal 6 2 18 2" xfId="16690"/>
    <cellStyle name="Normal 6 2 18 2 2" xfId="16691"/>
    <cellStyle name="Normal 6 2 18 3" xfId="16692"/>
    <cellStyle name="Normal 6 2 19" xfId="16693"/>
    <cellStyle name="Normal 6 2 19 2" xfId="16694"/>
    <cellStyle name="Normal 6 2 19 2 2" xfId="16695"/>
    <cellStyle name="Normal 6 2 19 3" xfId="16696"/>
    <cellStyle name="Normal 6 2 2" xfId="16697"/>
    <cellStyle name="Normal 6 2 2 10" xfId="16698"/>
    <cellStyle name="Normal 6 2 2 10 2" xfId="16699"/>
    <cellStyle name="Normal 6 2 2 10 2 2" xfId="16700"/>
    <cellStyle name="Normal 6 2 2 10 3" xfId="16701"/>
    <cellStyle name="Normal 6 2 2 11" xfId="16702"/>
    <cellStyle name="Normal 6 2 2 11 2" xfId="16703"/>
    <cellStyle name="Normal 6 2 2 11 2 2" xfId="16704"/>
    <cellStyle name="Normal 6 2 2 11 3" xfId="16705"/>
    <cellStyle name="Normal 6 2 2 12" xfId="16706"/>
    <cellStyle name="Normal 6 2 2 12 2" xfId="16707"/>
    <cellStyle name="Normal 6 2 2 12 2 2" xfId="16708"/>
    <cellStyle name="Normal 6 2 2 12 3" xfId="16709"/>
    <cellStyle name="Normal 6 2 2 13" xfId="16710"/>
    <cellStyle name="Normal 6 2 2 13 2" xfId="16711"/>
    <cellStyle name="Normal 6 2 2 13 2 2" xfId="16712"/>
    <cellStyle name="Normal 6 2 2 13 3" xfId="16713"/>
    <cellStyle name="Normal 6 2 2 14" xfId="16714"/>
    <cellStyle name="Normal 6 2 2 14 2" xfId="16715"/>
    <cellStyle name="Normal 6 2 2 14 2 2" xfId="16716"/>
    <cellStyle name="Normal 6 2 2 14 3" xfId="16717"/>
    <cellStyle name="Normal 6 2 2 15" xfId="16718"/>
    <cellStyle name="Normal 6 2 2 15 2" xfId="16719"/>
    <cellStyle name="Normal 6 2 2 15 2 2" xfId="16720"/>
    <cellStyle name="Normal 6 2 2 15 3" xfId="16721"/>
    <cellStyle name="Normal 6 2 2 16" xfId="16722"/>
    <cellStyle name="Normal 6 2 2 16 2" xfId="16723"/>
    <cellStyle name="Normal 6 2 2 16 2 2" xfId="16724"/>
    <cellStyle name="Normal 6 2 2 16 3" xfId="16725"/>
    <cellStyle name="Normal 6 2 2 17" xfId="16726"/>
    <cellStyle name="Normal 6 2 2 17 2" xfId="16727"/>
    <cellStyle name="Normal 6 2 2 17 2 2" xfId="16728"/>
    <cellStyle name="Normal 6 2 2 17 3" xfId="16729"/>
    <cellStyle name="Normal 6 2 2 18" xfId="16730"/>
    <cellStyle name="Normal 6 2 2 18 2" xfId="16731"/>
    <cellStyle name="Normal 6 2 2 18 2 2" xfId="16732"/>
    <cellStyle name="Normal 6 2 2 18 3" xfId="16733"/>
    <cellStyle name="Normal 6 2 2 19" xfId="16734"/>
    <cellStyle name="Normal 6 2 2 19 2" xfId="16735"/>
    <cellStyle name="Normal 6 2 2 19 2 2" xfId="16736"/>
    <cellStyle name="Normal 6 2 2 19 3" xfId="16737"/>
    <cellStyle name="Normal 6 2 2 2" xfId="16738"/>
    <cellStyle name="Normal 6 2 2 2 10" xfId="16739"/>
    <cellStyle name="Normal 6 2 2 2 10 2" xfId="16740"/>
    <cellStyle name="Normal 6 2 2 2 10 2 2" xfId="16741"/>
    <cellStyle name="Normal 6 2 2 2 10 3" xfId="16742"/>
    <cellStyle name="Normal 6 2 2 2 11" xfId="16743"/>
    <cellStyle name="Normal 6 2 2 2 11 2" xfId="16744"/>
    <cellStyle name="Normal 6 2 2 2 11 2 2" xfId="16745"/>
    <cellStyle name="Normal 6 2 2 2 11 3" xfId="16746"/>
    <cellStyle name="Normal 6 2 2 2 12" xfId="16747"/>
    <cellStyle name="Normal 6 2 2 2 12 2" xfId="16748"/>
    <cellStyle name="Normal 6 2 2 2 12 2 2" xfId="16749"/>
    <cellStyle name="Normal 6 2 2 2 12 3" xfId="16750"/>
    <cellStyle name="Normal 6 2 2 2 13" xfId="16751"/>
    <cellStyle name="Normal 6 2 2 2 13 2" xfId="16752"/>
    <cellStyle name="Normal 6 2 2 2 13 2 2" xfId="16753"/>
    <cellStyle name="Normal 6 2 2 2 13 3" xfId="16754"/>
    <cellStyle name="Normal 6 2 2 2 14" xfId="16755"/>
    <cellStyle name="Normal 6 2 2 2 14 2" xfId="16756"/>
    <cellStyle name="Normal 6 2 2 2 14 2 2" xfId="16757"/>
    <cellStyle name="Normal 6 2 2 2 14 3" xfId="16758"/>
    <cellStyle name="Normal 6 2 2 2 15" xfId="16759"/>
    <cellStyle name="Normal 6 2 2 2 15 2" xfId="16760"/>
    <cellStyle name="Normal 6 2 2 2 15 2 2" xfId="16761"/>
    <cellStyle name="Normal 6 2 2 2 15 3" xfId="16762"/>
    <cellStyle name="Normal 6 2 2 2 16" xfId="16763"/>
    <cellStyle name="Normal 6 2 2 2 16 2" xfId="16764"/>
    <cellStyle name="Normal 6 2 2 2 17" xfId="16765"/>
    <cellStyle name="Normal 6 2 2 2 18" xfId="16766"/>
    <cellStyle name="Normal 6 2 2 2 19" xfId="16767"/>
    <cellStyle name="Normal 6 2 2 2 2" xfId="16768"/>
    <cellStyle name="Normal 6 2 2 2 2 10" xfId="16769"/>
    <cellStyle name="Normal 6 2 2 2 2 2" xfId="16770"/>
    <cellStyle name="Normal 6 2 2 2 2 2 2" xfId="16771"/>
    <cellStyle name="Normal 6 2 2 2 2 3" xfId="16772"/>
    <cellStyle name="Normal 6 2 2 2 2 4" xfId="16773"/>
    <cellStyle name="Normal 6 2 2 2 2 5" xfId="16774"/>
    <cellStyle name="Normal 6 2 2 2 2 6" xfId="16775"/>
    <cellStyle name="Normal 6 2 2 2 2 7" xfId="16776"/>
    <cellStyle name="Normal 6 2 2 2 2 8" xfId="16777"/>
    <cellStyle name="Normal 6 2 2 2 2 9" xfId="16778"/>
    <cellStyle name="Normal 6 2 2 2 20" xfId="16779"/>
    <cellStyle name="Normal 6 2 2 2 21" xfId="16780"/>
    <cellStyle name="Normal 6 2 2 2 22" xfId="16781"/>
    <cellStyle name="Normal 6 2 2 2 23" xfId="16782"/>
    <cellStyle name="Normal 6 2 2 2 24" xfId="16783"/>
    <cellStyle name="Normal 6 2 2 2 3" xfId="16784"/>
    <cellStyle name="Normal 6 2 2 2 3 10" xfId="16785"/>
    <cellStyle name="Normal 6 2 2 2 3 2" xfId="16786"/>
    <cellStyle name="Normal 6 2 2 2 3 2 2" xfId="16787"/>
    <cellStyle name="Normal 6 2 2 2 3 3" xfId="16788"/>
    <cellStyle name="Normal 6 2 2 2 3 4" xfId="16789"/>
    <cellStyle name="Normal 6 2 2 2 3 5" xfId="16790"/>
    <cellStyle name="Normal 6 2 2 2 3 6" xfId="16791"/>
    <cellStyle name="Normal 6 2 2 2 3 7" xfId="16792"/>
    <cellStyle name="Normal 6 2 2 2 3 8" xfId="16793"/>
    <cellStyle name="Normal 6 2 2 2 3 9" xfId="16794"/>
    <cellStyle name="Normal 6 2 2 2 4" xfId="16795"/>
    <cellStyle name="Normal 6 2 2 2 4 2" xfId="16796"/>
    <cellStyle name="Normal 6 2 2 2 4 2 2" xfId="16797"/>
    <cellStyle name="Normal 6 2 2 2 4 3" xfId="16798"/>
    <cellStyle name="Normal 6 2 2 2 5" xfId="16799"/>
    <cellStyle name="Normal 6 2 2 2 5 2" xfId="16800"/>
    <cellStyle name="Normal 6 2 2 2 5 2 2" xfId="16801"/>
    <cellStyle name="Normal 6 2 2 2 5 3" xfId="16802"/>
    <cellStyle name="Normal 6 2 2 2 6" xfId="16803"/>
    <cellStyle name="Normal 6 2 2 2 6 2" xfId="16804"/>
    <cellStyle name="Normal 6 2 2 2 6 2 2" xfId="16805"/>
    <cellStyle name="Normal 6 2 2 2 6 3" xfId="16806"/>
    <cellStyle name="Normal 6 2 2 2 7" xfId="16807"/>
    <cellStyle name="Normal 6 2 2 2 7 2" xfId="16808"/>
    <cellStyle name="Normal 6 2 2 2 7 2 2" xfId="16809"/>
    <cellStyle name="Normal 6 2 2 2 7 3" xfId="16810"/>
    <cellStyle name="Normal 6 2 2 2 8" xfId="16811"/>
    <cellStyle name="Normal 6 2 2 2 8 2" xfId="16812"/>
    <cellStyle name="Normal 6 2 2 2 8 2 2" xfId="16813"/>
    <cellStyle name="Normal 6 2 2 2 8 3" xfId="16814"/>
    <cellStyle name="Normal 6 2 2 2 9" xfId="16815"/>
    <cellStyle name="Normal 6 2 2 2 9 2" xfId="16816"/>
    <cellStyle name="Normal 6 2 2 2 9 2 2" xfId="16817"/>
    <cellStyle name="Normal 6 2 2 2 9 3" xfId="16818"/>
    <cellStyle name="Normal 6 2 2 20" xfId="16819"/>
    <cellStyle name="Normal 6 2 2 20 2" xfId="16820"/>
    <cellStyle name="Normal 6 2 2 21" xfId="16821"/>
    <cellStyle name="Normal 6 2 2 22" xfId="16822"/>
    <cellStyle name="Normal 6 2 2 23" xfId="16823"/>
    <cellStyle name="Normal 6 2 2 24" xfId="16824"/>
    <cellStyle name="Normal 6 2 2 25" xfId="16825"/>
    <cellStyle name="Normal 6 2 2 26" xfId="16826"/>
    <cellStyle name="Normal 6 2 2 27" xfId="16827"/>
    <cellStyle name="Normal 6 2 2 28" xfId="16828"/>
    <cellStyle name="Normal 6 2 2 3" xfId="16829"/>
    <cellStyle name="Normal 6 2 2 3 10" xfId="16830"/>
    <cellStyle name="Normal 6 2 2 3 10 2" xfId="16831"/>
    <cellStyle name="Normal 6 2 2 3 10 2 2" xfId="16832"/>
    <cellStyle name="Normal 6 2 2 3 10 3" xfId="16833"/>
    <cellStyle name="Normal 6 2 2 3 11" xfId="16834"/>
    <cellStyle name="Normal 6 2 2 3 11 2" xfId="16835"/>
    <cellStyle name="Normal 6 2 2 3 11 2 2" xfId="16836"/>
    <cellStyle name="Normal 6 2 2 3 11 3" xfId="16837"/>
    <cellStyle name="Normal 6 2 2 3 12" xfId="16838"/>
    <cellStyle name="Normal 6 2 2 3 12 2" xfId="16839"/>
    <cellStyle name="Normal 6 2 2 3 12 2 2" xfId="16840"/>
    <cellStyle name="Normal 6 2 2 3 12 3" xfId="16841"/>
    <cellStyle name="Normal 6 2 2 3 13" xfId="16842"/>
    <cellStyle name="Normal 6 2 2 3 13 2" xfId="16843"/>
    <cellStyle name="Normal 6 2 2 3 13 2 2" xfId="16844"/>
    <cellStyle name="Normal 6 2 2 3 13 3" xfId="16845"/>
    <cellStyle name="Normal 6 2 2 3 14" xfId="16846"/>
    <cellStyle name="Normal 6 2 2 3 14 2" xfId="16847"/>
    <cellStyle name="Normal 6 2 2 3 14 2 2" xfId="16848"/>
    <cellStyle name="Normal 6 2 2 3 14 3" xfId="16849"/>
    <cellStyle name="Normal 6 2 2 3 15" xfId="16850"/>
    <cellStyle name="Normal 6 2 2 3 15 2" xfId="16851"/>
    <cellStyle name="Normal 6 2 2 3 15 2 2" xfId="16852"/>
    <cellStyle name="Normal 6 2 2 3 15 3" xfId="16853"/>
    <cellStyle name="Normal 6 2 2 3 16" xfId="16854"/>
    <cellStyle name="Normal 6 2 2 3 16 2" xfId="16855"/>
    <cellStyle name="Normal 6 2 2 3 17" xfId="16856"/>
    <cellStyle name="Normal 6 2 2 3 18" xfId="16857"/>
    <cellStyle name="Normal 6 2 2 3 19" xfId="16858"/>
    <cellStyle name="Normal 6 2 2 3 2" xfId="16859"/>
    <cellStyle name="Normal 6 2 2 3 2 10" xfId="16860"/>
    <cellStyle name="Normal 6 2 2 3 2 2" xfId="16861"/>
    <cellStyle name="Normal 6 2 2 3 2 2 2" xfId="16862"/>
    <cellStyle name="Normal 6 2 2 3 2 3" xfId="16863"/>
    <cellStyle name="Normal 6 2 2 3 2 4" xfId="16864"/>
    <cellStyle name="Normal 6 2 2 3 2 5" xfId="16865"/>
    <cellStyle name="Normal 6 2 2 3 2 6" xfId="16866"/>
    <cellStyle name="Normal 6 2 2 3 2 7" xfId="16867"/>
    <cellStyle name="Normal 6 2 2 3 2 8" xfId="16868"/>
    <cellStyle name="Normal 6 2 2 3 2 9" xfId="16869"/>
    <cellStyle name="Normal 6 2 2 3 20" xfId="16870"/>
    <cellStyle name="Normal 6 2 2 3 21" xfId="16871"/>
    <cellStyle name="Normal 6 2 2 3 22" xfId="16872"/>
    <cellStyle name="Normal 6 2 2 3 23" xfId="16873"/>
    <cellStyle name="Normal 6 2 2 3 24" xfId="16874"/>
    <cellStyle name="Normal 6 2 2 3 3" xfId="16875"/>
    <cellStyle name="Normal 6 2 2 3 3 10" xfId="16876"/>
    <cellStyle name="Normal 6 2 2 3 3 2" xfId="16877"/>
    <cellStyle name="Normal 6 2 2 3 3 2 2" xfId="16878"/>
    <cellStyle name="Normal 6 2 2 3 3 3" xfId="16879"/>
    <cellStyle name="Normal 6 2 2 3 3 4" xfId="16880"/>
    <cellStyle name="Normal 6 2 2 3 3 5" xfId="16881"/>
    <cellStyle name="Normal 6 2 2 3 3 6" xfId="16882"/>
    <cellStyle name="Normal 6 2 2 3 3 7" xfId="16883"/>
    <cellStyle name="Normal 6 2 2 3 3 8" xfId="16884"/>
    <cellStyle name="Normal 6 2 2 3 3 9" xfId="16885"/>
    <cellStyle name="Normal 6 2 2 3 4" xfId="16886"/>
    <cellStyle name="Normal 6 2 2 3 4 2" xfId="16887"/>
    <cellStyle name="Normal 6 2 2 3 4 2 2" xfId="16888"/>
    <cellStyle name="Normal 6 2 2 3 4 3" xfId="16889"/>
    <cellStyle name="Normal 6 2 2 3 5" xfId="16890"/>
    <cellStyle name="Normal 6 2 2 3 5 2" xfId="16891"/>
    <cellStyle name="Normal 6 2 2 3 5 2 2" xfId="16892"/>
    <cellStyle name="Normal 6 2 2 3 5 3" xfId="16893"/>
    <cellStyle name="Normal 6 2 2 3 6" xfId="16894"/>
    <cellStyle name="Normal 6 2 2 3 6 2" xfId="16895"/>
    <cellStyle name="Normal 6 2 2 3 6 2 2" xfId="16896"/>
    <cellStyle name="Normal 6 2 2 3 6 3" xfId="16897"/>
    <cellStyle name="Normal 6 2 2 3 7" xfId="16898"/>
    <cellStyle name="Normal 6 2 2 3 7 2" xfId="16899"/>
    <cellStyle name="Normal 6 2 2 3 7 2 2" xfId="16900"/>
    <cellStyle name="Normal 6 2 2 3 7 3" xfId="16901"/>
    <cellStyle name="Normal 6 2 2 3 8" xfId="16902"/>
    <cellStyle name="Normal 6 2 2 3 8 2" xfId="16903"/>
    <cellStyle name="Normal 6 2 2 3 8 2 2" xfId="16904"/>
    <cellStyle name="Normal 6 2 2 3 8 3" xfId="16905"/>
    <cellStyle name="Normal 6 2 2 3 9" xfId="16906"/>
    <cellStyle name="Normal 6 2 2 3 9 2" xfId="16907"/>
    <cellStyle name="Normal 6 2 2 3 9 2 2" xfId="16908"/>
    <cellStyle name="Normal 6 2 2 3 9 3" xfId="16909"/>
    <cellStyle name="Normal 6 2 2 4" xfId="16910"/>
    <cellStyle name="Normal 6 2 2 4 10" xfId="16911"/>
    <cellStyle name="Normal 6 2 2 4 10 2" xfId="16912"/>
    <cellStyle name="Normal 6 2 2 4 10 2 2" xfId="16913"/>
    <cellStyle name="Normal 6 2 2 4 10 3" xfId="16914"/>
    <cellStyle name="Normal 6 2 2 4 11" xfId="16915"/>
    <cellStyle name="Normal 6 2 2 4 11 2" xfId="16916"/>
    <cellStyle name="Normal 6 2 2 4 11 2 2" xfId="16917"/>
    <cellStyle name="Normal 6 2 2 4 11 3" xfId="16918"/>
    <cellStyle name="Normal 6 2 2 4 12" xfId="16919"/>
    <cellStyle name="Normal 6 2 2 4 12 2" xfId="16920"/>
    <cellStyle name="Normal 6 2 2 4 12 2 2" xfId="16921"/>
    <cellStyle name="Normal 6 2 2 4 12 3" xfId="16922"/>
    <cellStyle name="Normal 6 2 2 4 13" xfId="16923"/>
    <cellStyle name="Normal 6 2 2 4 13 2" xfId="16924"/>
    <cellStyle name="Normal 6 2 2 4 13 2 2" xfId="16925"/>
    <cellStyle name="Normal 6 2 2 4 13 3" xfId="16926"/>
    <cellStyle name="Normal 6 2 2 4 14" xfId="16927"/>
    <cellStyle name="Normal 6 2 2 4 14 2" xfId="16928"/>
    <cellStyle name="Normal 6 2 2 4 14 2 2" xfId="16929"/>
    <cellStyle name="Normal 6 2 2 4 14 3" xfId="16930"/>
    <cellStyle name="Normal 6 2 2 4 15" xfId="16931"/>
    <cellStyle name="Normal 6 2 2 4 15 2" xfId="16932"/>
    <cellStyle name="Normal 6 2 2 4 15 2 2" xfId="16933"/>
    <cellStyle name="Normal 6 2 2 4 15 3" xfId="16934"/>
    <cellStyle name="Normal 6 2 2 4 16" xfId="16935"/>
    <cellStyle name="Normal 6 2 2 4 16 2" xfId="16936"/>
    <cellStyle name="Normal 6 2 2 4 17" xfId="16937"/>
    <cellStyle name="Normal 6 2 2 4 18" xfId="16938"/>
    <cellStyle name="Normal 6 2 2 4 19" xfId="16939"/>
    <cellStyle name="Normal 6 2 2 4 2" xfId="16940"/>
    <cellStyle name="Normal 6 2 2 4 2 10" xfId="16941"/>
    <cellStyle name="Normal 6 2 2 4 2 2" xfId="16942"/>
    <cellStyle name="Normal 6 2 2 4 2 2 2" xfId="16943"/>
    <cellStyle name="Normal 6 2 2 4 2 3" xfId="16944"/>
    <cellStyle name="Normal 6 2 2 4 2 4" xfId="16945"/>
    <cellStyle name="Normal 6 2 2 4 2 5" xfId="16946"/>
    <cellStyle name="Normal 6 2 2 4 2 6" xfId="16947"/>
    <cellStyle name="Normal 6 2 2 4 2 7" xfId="16948"/>
    <cellStyle name="Normal 6 2 2 4 2 8" xfId="16949"/>
    <cellStyle name="Normal 6 2 2 4 2 9" xfId="16950"/>
    <cellStyle name="Normal 6 2 2 4 20" xfId="16951"/>
    <cellStyle name="Normal 6 2 2 4 21" xfId="16952"/>
    <cellStyle name="Normal 6 2 2 4 22" xfId="16953"/>
    <cellStyle name="Normal 6 2 2 4 23" xfId="16954"/>
    <cellStyle name="Normal 6 2 2 4 24" xfId="16955"/>
    <cellStyle name="Normal 6 2 2 4 3" xfId="16956"/>
    <cellStyle name="Normal 6 2 2 4 3 10" xfId="16957"/>
    <cellStyle name="Normal 6 2 2 4 3 2" xfId="16958"/>
    <cellStyle name="Normal 6 2 2 4 3 2 2" xfId="16959"/>
    <cellStyle name="Normal 6 2 2 4 3 3" xfId="16960"/>
    <cellStyle name="Normal 6 2 2 4 3 4" xfId="16961"/>
    <cellStyle name="Normal 6 2 2 4 3 5" xfId="16962"/>
    <cellStyle name="Normal 6 2 2 4 3 6" xfId="16963"/>
    <cellStyle name="Normal 6 2 2 4 3 7" xfId="16964"/>
    <cellStyle name="Normal 6 2 2 4 3 8" xfId="16965"/>
    <cellStyle name="Normal 6 2 2 4 3 9" xfId="16966"/>
    <cellStyle name="Normal 6 2 2 4 4" xfId="16967"/>
    <cellStyle name="Normal 6 2 2 4 4 2" xfId="16968"/>
    <cellStyle name="Normal 6 2 2 4 4 2 2" xfId="16969"/>
    <cellStyle name="Normal 6 2 2 4 4 3" xfId="16970"/>
    <cellStyle name="Normal 6 2 2 4 5" xfId="16971"/>
    <cellStyle name="Normal 6 2 2 4 5 2" xfId="16972"/>
    <cellStyle name="Normal 6 2 2 4 5 2 2" xfId="16973"/>
    <cellStyle name="Normal 6 2 2 4 5 3" xfId="16974"/>
    <cellStyle name="Normal 6 2 2 4 6" xfId="16975"/>
    <cellStyle name="Normal 6 2 2 4 6 2" xfId="16976"/>
    <cellStyle name="Normal 6 2 2 4 6 2 2" xfId="16977"/>
    <cellStyle name="Normal 6 2 2 4 6 3" xfId="16978"/>
    <cellStyle name="Normal 6 2 2 4 7" xfId="16979"/>
    <cellStyle name="Normal 6 2 2 4 7 2" xfId="16980"/>
    <cellStyle name="Normal 6 2 2 4 7 2 2" xfId="16981"/>
    <cellStyle name="Normal 6 2 2 4 7 3" xfId="16982"/>
    <cellStyle name="Normal 6 2 2 4 8" xfId="16983"/>
    <cellStyle name="Normal 6 2 2 4 8 2" xfId="16984"/>
    <cellStyle name="Normal 6 2 2 4 8 2 2" xfId="16985"/>
    <cellStyle name="Normal 6 2 2 4 8 3" xfId="16986"/>
    <cellStyle name="Normal 6 2 2 4 9" xfId="16987"/>
    <cellStyle name="Normal 6 2 2 4 9 2" xfId="16988"/>
    <cellStyle name="Normal 6 2 2 4 9 2 2" xfId="16989"/>
    <cellStyle name="Normal 6 2 2 4 9 3" xfId="16990"/>
    <cellStyle name="Normal 6 2 2 5" xfId="16991"/>
    <cellStyle name="Normal 6 2 2 5 10" xfId="16992"/>
    <cellStyle name="Normal 6 2 2 5 10 2" xfId="16993"/>
    <cellStyle name="Normal 6 2 2 5 10 2 2" xfId="16994"/>
    <cellStyle name="Normal 6 2 2 5 10 3" xfId="16995"/>
    <cellStyle name="Normal 6 2 2 5 11" xfId="16996"/>
    <cellStyle name="Normal 6 2 2 5 11 2" xfId="16997"/>
    <cellStyle name="Normal 6 2 2 5 11 2 2" xfId="16998"/>
    <cellStyle name="Normal 6 2 2 5 11 3" xfId="16999"/>
    <cellStyle name="Normal 6 2 2 5 12" xfId="17000"/>
    <cellStyle name="Normal 6 2 2 5 12 2" xfId="17001"/>
    <cellStyle name="Normal 6 2 2 5 12 2 2" xfId="17002"/>
    <cellStyle name="Normal 6 2 2 5 12 3" xfId="17003"/>
    <cellStyle name="Normal 6 2 2 5 13" xfId="17004"/>
    <cellStyle name="Normal 6 2 2 5 13 2" xfId="17005"/>
    <cellStyle name="Normal 6 2 2 5 13 2 2" xfId="17006"/>
    <cellStyle name="Normal 6 2 2 5 13 3" xfId="17007"/>
    <cellStyle name="Normal 6 2 2 5 14" xfId="17008"/>
    <cellStyle name="Normal 6 2 2 5 14 2" xfId="17009"/>
    <cellStyle name="Normal 6 2 2 5 14 2 2" xfId="17010"/>
    <cellStyle name="Normal 6 2 2 5 14 3" xfId="17011"/>
    <cellStyle name="Normal 6 2 2 5 15" xfId="17012"/>
    <cellStyle name="Normal 6 2 2 5 15 2" xfId="17013"/>
    <cellStyle name="Normal 6 2 2 5 15 2 2" xfId="17014"/>
    <cellStyle name="Normal 6 2 2 5 15 3" xfId="17015"/>
    <cellStyle name="Normal 6 2 2 5 16" xfId="17016"/>
    <cellStyle name="Normal 6 2 2 5 16 2" xfId="17017"/>
    <cellStyle name="Normal 6 2 2 5 17" xfId="17018"/>
    <cellStyle name="Normal 6 2 2 5 18" xfId="17019"/>
    <cellStyle name="Normal 6 2 2 5 19" xfId="17020"/>
    <cellStyle name="Normal 6 2 2 5 2" xfId="17021"/>
    <cellStyle name="Normal 6 2 2 5 2 10" xfId="17022"/>
    <cellStyle name="Normal 6 2 2 5 2 2" xfId="17023"/>
    <cellStyle name="Normal 6 2 2 5 2 2 2" xfId="17024"/>
    <cellStyle name="Normal 6 2 2 5 2 3" xfId="17025"/>
    <cellStyle name="Normal 6 2 2 5 2 4" xfId="17026"/>
    <cellStyle name="Normal 6 2 2 5 2 5" xfId="17027"/>
    <cellStyle name="Normal 6 2 2 5 2 6" xfId="17028"/>
    <cellStyle name="Normal 6 2 2 5 2 7" xfId="17029"/>
    <cellStyle name="Normal 6 2 2 5 2 8" xfId="17030"/>
    <cellStyle name="Normal 6 2 2 5 2 9" xfId="17031"/>
    <cellStyle name="Normal 6 2 2 5 20" xfId="17032"/>
    <cellStyle name="Normal 6 2 2 5 21" xfId="17033"/>
    <cellStyle name="Normal 6 2 2 5 22" xfId="17034"/>
    <cellStyle name="Normal 6 2 2 5 23" xfId="17035"/>
    <cellStyle name="Normal 6 2 2 5 24" xfId="17036"/>
    <cellStyle name="Normal 6 2 2 5 3" xfId="17037"/>
    <cellStyle name="Normal 6 2 2 5 3 10" xfId="17038"/>
    <cellStyle name="Normal 6 2 2 5 3 2" xfId="17039"/>
    <cellStyle name="Normal 6 2 2 5 3 2 2" xfId="17040"/>
    <cellStyle name="Normal 6 2 2 5 3 3" xfId="17041"/>
    <cellStyle name="Normal 6 2 2 5 3 4" xfId="17042"/>
    <cellStyle name="Normal 6 2 2 5 3 5" xfId="17043"/>
    <cellStyle name="Normal 6 2 2 5 3 6" xfId="17044"/>
    <cellStyle name="Normal 6 2 2 5 3 7" xfId="17045"/>
    <cellStyle name="Normal 6 2 2 5 3 8" xfId="17046"/>
    <cellStyle name="Normal 6 2 2 5 3 9" xfId="17047"/>
    <cellStyle name="Normal 6 2 2 5 4" xfId="17048"/>
    <cellStyle name="Normal 6 2 2 5 4 2" xfId="17049"/>
    <cellStyle name="Normal 6 2 2 5 4 2 2" xfId="17050"/>
    <cellStyle name="Normal 6 2 2 5 4 3" xfId="17051"/>
    <cellStyle name="Normal 6 2 2 5 5" xfId="17052"/>
    <cellStyle name="Normal 6 2 2 5 5 2" xfId="17053"/>
    <cellStyle name="Normal 6 2 2 5 5 2 2" xfId="17054"/>
    <cellStyle name="Normal 6 2 2 5 5 3" xfId="17055"/>
    <cellStyle name="Normal 6 2 2 5 6" xfId="17056"/>
    <cellStyle name="Normal 6 2 2 5 6 2" xfId="17057"/>
    <cellStyle name="Normal 6 2 2 5 6 2 2" xfId="17058"/>
    <cellStyle name="Normal 6 2 2 5 6 3" xfId="17059"/>
    <cellStyle name="Normal 6 2 2 5 7" xfId="17060"/>
    <cellStyle name="Normal 6 2 2 5 7 2" xfId="17061"/>
    <cellStyle name="Normal 6 2 2 5 7 2 2" xfId="17062"/>
    <cellStyle name="Normal 6 2 2 5 7 3" xfId="17063"/>
    <cellStyle name="Normal 6 2 2 5 8" xfId="17064"/>
    <cellStyle name="Normal 6 2 2 5 8 2" xfId="17065"/>
    <cellStyle name="Normal 6 2 2 5 8 2 2" xfId="17066"/>
    <cellStyle name="Normal 6 2 2 5 8 3" xfId="17067"/>
    <cellStyle name="Normal 6 2 2 5 9" xfId="17068"/>
    <cellStyle name="Normal 6 2 2 5 9 2" xfId="17069"/>
    <cellStyle name="Normal 6 2 2 5 9 2 2" xfId="17070"/>
    <cellStyle name="Normal 6 2 2 5 9 3" xfId="17071"/>
    <cellStyle name="Normal 6 2 2 6" xfId="17072"/>
    <cellStyle name="Normal 6 2 2 6 10" xfId="17073"/>
    <cellStyle name="Normal 6 2 2 6 2" xfId="17074"/>
    <cellStyle name="Normal 6 2 2 6 2 2" xfId="17075"/>
    <cellStyle name="Normal 6 2 2 6 3" xfId="17076"/>
    <cellStyle name="Normal 6 2 2 6 4" xfId="17077"/>
    <cellStyle name="Normal 6 2 2 6 5" xfId="17078"/>
    <cellStyle name="Normal 6 2 2 6 6" xfId="17079"/>
    <cellStyle name="Normal 6 2 2 6 7" xfId="17080"/>
    <cellStyle name="Normal 6 2 2 6 8" xfId="17081"/>
    <cellStyle name="Normal 6 2 2 6 9" xfId="17082"/>
    <cellStyle name="Normal 6 2 2 7" xfId="17083"/>
    <cellStyle name="Normal 6 2 2 7 10" xfId="17084"/>
    <cellStyle name="Normal 6 2 2 7 2" xfId="17085"/>
    <cellStyle name="Normal 6 2 2 7 2 2" xfId="17086"/>
    <cellStyle name="Normal 6 2 2 7 3" xfId="17087"/>
    <cellStyle name="Normal 6 2 2 7 4" xfId="17088"/>
    <cellStyle name="Normal 6 2 2 7 5" xfId="17089"/>
    <cellStyle name="Normal 6 2 2 7 6" xfId="17090"/>
    <cellStyle name="Normal 6 2 2 7 7" xfId="17091"/>
    <cellStyle name="Normal 6 2 2 7 8" xfId="17092"/>
    <cellStyle name="Normal 6 2 2 7 9" xfId="17093"/>
    <cellStyle name="Normal 6 2 2 8" xfId="17094"/>
    <cellStyle name="Normal 6 2 2 8 2" xfId="17095"/>
    <cellStyle name="Normal 6 2 2 8 2 2" xfId="17096"/>
    <cellStyle name="Normal 6 2 2 8 3" xfId="17097"/>
    <cellStyle name="Normal 6 2 2 9" xfId="17098"/>
    <cellStyle name="Normal 6 2 2 9 2" xfId="17099"/>
    <cellStyle name="Normal 6 2 2 9 2 2" xfId="17100"/>
    <cellStyle name="Normal 6 2 2 9 3" xfId="17101"/>
    <cellStyle name="Normal 6 2 20" xfId="17102"/>
    <cellStyle name="Normal 6 2 20 2" xfId="17103"/>
    <cellStyle name="Normal 6 2 20 2 2" xfId="17104"/>
    <cellStyle name="Normal 6 2 20 3" xfId="17105"/>
    <cellStyle name="Normal 6 2 21" xfId="17106"/>
    <cellStyle name="Normal 6 2 21 2" xfId="17107"/>
    <cellStyle name="Normal 6 2 22" xfId="17108"/>
    <cellStyle name="Normal 6 2 23" xfId="17109"/>
    <cellStyle name="Normal 6 2 24" xfId="17110"/>
    <cellStyle name="Normal 6 2 25" xfId="17111"/>
    <cellStyle name="Normal 6 2 26" xfId="17112"/>
    <cellStyle name="Normal 6 2 27" xfId="17113"/>
    <cellStyle name="Normal 6 2 28" xfId="17114"/>
    <cellStyle name="Normal 6 2 29" xfId="17115"/>
    <cellStyle name="Normal 6 2 3" xfId="17116"/>
    <cellStyle name="Normal 6 2 3 10" xfId="17117"/>
    <cellStyle name="Normal 6 2 3 10 2" xfId="17118"/>
    <cellStyle name="Normal 6 2 3 10 2 2" xfId="17119"/>
    <cellStyle name="Normal 6 2 3 10 3" xfId="17120"/>
    <cellStyle name="Normal 6 2 3 11" xfId="17121"/>
    <cellStyle name="Normal 6 2 3 11 2" xfId="17122"/>
    <cellStyle name="Normal 6 2 3 11 2 2" xfId="17123"/>
    <cellStyle name="Normal 6 2 3 11 3" xfId="17124"/>
    <cellStyle name="Normal 6 2 3 12" xfId="17125"/>
    <cellStyle name="Normal 6 2 3 12 2" xfId="17126"/>
    <cellStyle name="Normal 6 2 3 12 2 2" xfId="17127"/>
    <cellStyle name="Normal 6 2 3 12 3" xfId="17128"/>
    <cellStyle name="Normal 6 2 3 13" xfId="17129"/>
    <cellStyle name="Normal 6 2 3 13 2" xfId="17130"/>
    <cellStyle name="Normal 6 2 3 13 2 2" xfId="17131"/>
    <cellStyle name="Normal 6 2 3 13 3" xfId="17132"/>
    <cellStyle name="Normal 6 2 3 14" xfId="17133"/>
    <cellStyle name="Normal 6 2 3 14 2" xfId="17134"/>
    <cellStyle name="Normal 6 2 3 14 2 2" xfId="17135"/>
    <cellStyle name="Normal 6 2 3 14 3" xfId="17136"/>
    <cellStyle name="Normal 6 2 3 15" xfId="17137"/>
    <cellStyle name="Normal 6 2 3 15 2" xfId="17138"/>
    <cellStyle name="Normal 6 2 3 15 2 2" xfId="17139"/>
    <cellStyle name="Normal 6 2 3 15 3" xfId="17140"/>
    <cellStyle name="Normal 6 2 3 16" xfId="17141"/>
    <cellStyle name="Normal 6 2 3 16 2" xfId="17142"/>
    <cellStyle name="Normal 6 2 3 17" xfId="17143"/>
    <cellStyle name="Normal 6 2 3 18" xfId="17144"/>
    <cellStyle name="Normal 6 2 3 19" xfId="17145"/>
    <cellStyle name="Normal 6 2 3 2" xfId="17146"/>
    <cellStyle name="Normal 6 2 3 2 10" xfId="17147"/>
    <cellStyle name="Normal 6 2 3 2 2" xfId="17148"/>
    <cellStyle name="Normal 6 2 3 2 2 2" xfId="17149"/>
    <cellStyle name="Normal 6 2 3 2 3" xfId="17150"/>
    <cellStyle name="Normal 6 2 3 2 4" xfId="17151"/>
    <cellStyle name="Normal 6 2 3 2 5" xfId="17152"/>
    <cellStyle name="Normal 6 2 3 2 6" xfId="17153"/>
    <cellStyle name="Normal 6 2 3 2 7" xfId="17154"/>
    <cellStyle name="Normal 6 2 3 2 8" xfId="17155"/>
    <cellStyle name="Normal 6 2 3 2 9" xfId="17156"/>
    <cellStyle name="Normal 6 2 3 20" xfId="17157"/>
    <cellStyle name="Normal 6 2 3 21" xfId="17158"/>
    <cellStyle name="Normal 6 2 3 22" xfId="17159"/>
    <cellStyle name="Normal 6 2 3 23" xfId="17160"/>
    <cellStyle name="Normal 6 2 3 24" xfId="17161"/>
    <cellStyle name="Normal 6 2 3 3" xfId="17162"/>
    <cellStyle name="Normal 6 2 3 3 10" xfId="17163"/>
    <cellStyle name="Normal 6 2 3 3 2" xfId="17164"/>
    <cellStyle name="Normal 6 2 3 3 2 2" xfId="17165"/>
    <cellStyle name="Normal 6 2 3 3 3" xfId="17166"/>
    <cellStyle name="Normal 6 2 3 3 4" xfId="17167"/>
    <cellStyle name="Normal 6 2 3 3 5" xfId="17168"/>
    <cellStyle name="Normal 6 2 3 3 6" xfId="17169"/>
    <cellStyle name="Normal 6 2 3 3 7" xfId="17170"/>
    <cellStyle name="Normal 6 2 3 3 8" xfId="17171"/>
    <cellStyle name="Normal 6 2 3 3 9" xfId="17172"/>
    <cellStyle name="Normal 6 2 3 4" xfId="17173"/>
    <cellStyle name="Normal 6 2 3 4 2" xfId="17174"/>
    <cellStyle name="Normal 6 2 3 4 2 2" xfId="17175"/>
    <cellStyle name="Normal 6 2 3 4 3" xfId="17176"/>
    <cellStyle name="Normal 6 2 3 5" xfId="17177"/>
    <cellStyle name="Normal 6 2 3 5 2" xfId="17178"/>
    <cellStyle name="Normal 6 2 3 5 2 2" xfId="17179"/>
    <cellStyle name="Normal 6 2 3 5 3" xfId="17180"/>
    <cellStyle name="Normal 6 2 3 6" xfId="17181"/>
    <cellStyle name="Normal 6 2 3 6 2" xfId="17182"/>
    <cellStyle name="Normal 6 2 3 6 2 2" xfId="17183"/>
    <cellStyle name="Normal 6 2 3 6 3" xfId="17184"/>
    <cellStyle name="Normal 6 2 3 7" xfId="17185"/>
    <cellStyle name="Normal 6 2 3 7 2" xfId="17186"/>
    <cellStyle name="Normal 6 2 3 7 2 2" xfId="17187"/>
    <cellStyle name="Normal 6 2 3 7 3" xfId="17188"/>
    <cellStyle name="Normal 6 2 3 8" xfId="17189"/>
    <cellStyle name="Normal 6 2 3 8 2" xfId="17190"/>
    <cellStyle name="Normal 6 2 3 8 2 2" xfId="17191"/>
    <cellStyle name="Normal 6 2 3 8 3" xfId="17192"/>
    <cellStyle name="Normal 6 2 3 9" xfId="17193"/>
    <cellStyle name="Normal 6 2 3 9 2" xfId="17194"/>
    <cellStyle name="Normal 6 2 3 9 2 2" xfId="17195"/>
    <cellStyle name="Normal 6 2 3 9 3" xfId="17196"/>
    <cellStyle name="Normal 6 2 30" xfId="17197"/>
    <cellStyle name="Normal 6 2 4" xfId="17198"/>
    <cellStyle name="Normal 6 2 4 10" xfId="17199"/>
    <cellStyle name="Normal 6 2 4 10 2" xfId="17200"/>
    <cellStyle name="Normal 6 2 4 10 2 2" xfId="17201"/>
    <cellStyle name="Normal 6 2 4 10 3" xfId="17202"/>
    <cellStyle name="Normal 6 2 4 11" xfId="17203"/>
    <cellStyle name="Normal 6 2 4 11 2" xfId="17204"/>
    <cellStyle name="Normal 6 2 4 11 2 2" xfId="17205"/>
    <cellStyle name="Normal 6 2 4 11 3" xfId="17206"/>
    <cellStyle name="Normal 6 2 4 12" xfId="17207"/>
    <cellStyle name="Normal 6 2 4 12 2" xfId="17208"/>
    <cellStyle name="Normal 6 2 4 12 2 2" xfId="17209"/>
    <cellStyle name="Normal 6 2 4 12 3" xfId="17210"/>
    <cellStyle name="Normal 6 2 4 13" xfId="17211"/>
    <cellStyle name="Normal 6 2 4 13 2" xfId="17212"/>
    <cellStyle name="Normal 6 2 4 13 2 2" xfId="17213"/>
    <cellStyle name="Normal 6 2 4 13 3" xfId="17214"/>
    <cellStyle name="Normal 6 2 4 14" xfId="17215"/>
    <cellStyle name="Normal 6 2 4 14 2" xfId="17216"/>
    <cellStyle name="Normal 6 2 4 14 2 2" xfId="17217"/>
    <cellStyle name="Normal 6 2 4 14 3" xfId="17218"/>
    <cellStyle name="Normal 6 2 4 15" xfId="17219"/>
    <cellStyle name="Normal 6 2 4 15 2" xfId="17220"/>
    <cellStyle name="Normal 6 2 4 15 2 2" xfId="17221"/>
    <cellStyle name="Normal 6 2 4 15 3" xfId="17222"/>
    <cellStyle name="Normal 6 2 4 16" xfId="17223"/>
    <cellStyle name="Normal 6 2 4 16 2" xfId="17224"/>
    <cellStyle name="Normal 6 2 4 17" xfId="17225"/>
    <cellStyle name="Normal 6 2 4 18" xfId="17226"/>
    <cellStyle name="Normal 6 2 4 19" xfId="17227"/>
    <cellStyle name="Normal 6 2 4 2" xfId="17228"/>
    <cellStyle name="Normal 6 2 4 2 10" xfId="17229"/>
    <cellStyle name="Normal 6 2 4 2 2" xfId="17230"/>
    <cellStyle name="Normal 6 2 4 2 2 2" xfId="17231"/>
    <cellStyle name="Normal 6 2 4 2 3" xfId="17232"/>
    <cellStyle name="Normal 6 2 4 2 4" xfId="17233"/>
    <cellStyle name="Normal 6 2 4 2 5" xfId="17234"/>
    <cellStyle name="Normal 6 2 4 2 6" xfId="17235"/>
    <cellStyle name="Normal 6 2 4 2 7" xfId="17236"/>
    <cellStyle name="Normal 6 2 4 2 8" xfId="17237"/>
    <cellStyle name="Normal 6 2 4 2 9" xfId="17238"/>
    <cellStyle name="Normal 6 2 4 20" xfId="17239"/>
    <cellStyle name="Normal 6 2 4 21" xfId="17240"/>
    <cellStyle name="Normal 6 2 4 22" xfId="17241"/>
    <cellStyle name="Normal 6 2 4 23" xfId="17242"/>
    <cellStyle name="Normal 6 2 4 24" xfId="17243"/>
    <cellStyle name="Normal 6 2 4 3" xfId="17244"/>
    <cellStyle name="Normal 6 2 4 3 10" xfId="17245"/>
    <cellStyle name="Normal 6 2 4 3 2" xfId="17246"/>
    <cellStyle name="Normal 6 2 4 3 2 2" xfId="17247"/>
    <cellStyle name="Normal 6 2 4 3 3" xfId="17248"/>
    <cellStyle name="Normal 6 2 4 3 4" xfId="17249"/>
    <cellStyle name="Normal 6 2 4 3 5" xfId="17250"/>
    <cellStyle name="Normal 6 2 4 3 6" xfId="17251"/>
    <cellStyle name="Normal 6 2 4 3 7" xfId="17252"/>
    <cellStyle name="Normal 6 2 4 3 8" xfId="17253"/>
    <cellStyle name="Normal 6 2 4 3 9" xfId="17254"/>
    <cellStyle name="Normal 6 2 4 4" xfId="17255"/>
    <cellStyle name="Normal 6 2 4 4 2" xfId="17256"/>
    <cellStyle name="Normal 6 2 4 4 2 2" xfId="17257"/>
    <cellStyle name="Normal 6 2 4 4 3" xfId="17258"/>
    <cellStyle name="Normal 6 2 4 5" xfId="17259"/>
    <cellStyle name="Normal 6 2 4 5 2" xfId="17260"/>
    <cellStyle name="Normal 6 2 4 5 2 2" xfId="17261"/>
    <cellStyle name="Normal 6 2 4 5 3" xfId="17262"/>
    <cellStyle name="Normal 6 2 4 6" xfId="17263"/>
    <cellStyle name="Normal 6 2 4 6 2" xfId="17264"/>
    <cellStyle name="Normal 6 2 4 6 2 2" xfId="17265"/>
    <cellStyle name="Normal 6 2 4 6 3" xfId="17266"/>
    <cellStyle name="Normal 6 2 4 7" xfId="17267"/>
    <cellStyle name="Normal 6 2 4 7 2" xfId="17268"/>
    <cellStyle name="Normal 6 2 4 7 2 2" xfId="17269"/>
    <cellStyle name="Normal 6 2 4 7 3" xfId="17270"/>
    <cellStyle name="Normal 6 2 4 8" xfId="17271"/>
    <cellStyle name="Normal 6 2 4 8 2" xfId="17272"/>
    <cellStyle name="Normal 6 2 4 8 2 2" xfId="17273"/>
    <cellStyle name="Normal 6 2 4 8 3" xfId="17274"/>
    <cellStyle name="Normal 6 2 4 9" xfId="17275"/>
    <cellStyle name="Normal 6 2 4 9 2" xfId="17276"/>
    <cellStyle name="Normal 6 2 4 9 2 2" xfId="17277"/>
    <cellStyle name="Normal 6 2 4 9 3" xfId="17278"/>
    <cellStyle name="Normal 6 2 5" xfId="17279"/>
    <cellStyle name="Normal 6 2 5 10" xfId="17280"/>
    <cellStyle name="Normal 6 2 5 10 2" xfId="17281"/>
    <cellStyle name="Normal 6 2 5 10 2 2" xfId="17282"/>
    <cellStyle name="Normal 6 2 5 10 3" xfId="17283"/>
    <cellStyle name="Normal 6 2 5 11" xfId="17284"/>
    <cellStyle name="Normal 6 2 5 11 2" xfId="17285"/>
    <cellStyle name="Normal 6 2 5 11 2 2" xfId="17286"/>
    <cellStyle name="Normal 6 2 5 11 3" xfId="17287"/>
    <cellStyle name="Normal 6 2 5 12" xfId="17288"/>
    <cellStyle name="Normal 6 2 5 12 2" xfId="17289"/>
    <cellStyle name="Normal 6 2 5 12 2 2" xfId="17290"/>
    <cellStyle name="Normal 6 2 5 12 3" xfId="17291"/>
    <cellStyle name="Normal 6 2 5 13" xfId="17292"/>
    <cellStyle name="Normal 6 2 5 13 2" xfId="17293"/>
    <cellStyle name="Normal 6 2 5 13 2 2" xfId="17294"/>
    <cellStyle name="Normal 6 2 5 13 3" xfId="17295"/>
    <cellStyle name="Normal 6 2 5 14" xfId="17296"/>
    <cellStyle name="Normal 6 2 5 14 2" xfId="17297"/>
    <cellStyle name="Normal 6 2 5 14 2 2" xfId="17298"/>
    <cellStyle name="Normal 6 2 5 14 3" xfId="17299"/>
    <cellStyle name="Normal 6 2 5 15" xfId="17300"/>
    <cellStyle name="Normal 6 2 5 15 2" xfId="17301"/>
    <cellStyle name="Normal 6 2 5 15 2 2" xfId="17302"/>
    <cellStyle name="Normal 6 2 5 15 3" xfId="17303"/>
    <cellStyle name="Normal 6 2 5 16" xfId="17304"/>
    <cellStyle name="Normal 6 2 5 16 2" xfId="17305"/>
    <cellStyle name="Normal 6 2 5 17" xfId="17306"/>
    <cellStyle name="Normal 6 2 5 18" xfId="17307"/>
    <cellStyle name="Normal 6 2 5 19" xfId="17308"/>
    <cellStyle name="Normal 6 2 5 2" xfId="17309"/>
    <cellStyle name="Normal 6 2 5 2 10" xfId="17310"/>
    <cellStyle name="Normal 6 2 5 2 2" xfId="17311"/>
    <cellStyle name="Normal 6 2 5 2 2 2" xfId="17312"/>
    <cellStyle name="Normal 6 2 5 2 3" xfId="17313"/>
    <cellStyle name="Normal 6 2 5 2 4" xfId="17314"/>
    <cellStyle name="Normal 6 2 5 2 5" xfId="17315"/>
    <cellStyle name="Normal 6 2 5 2 6" xfId="17316"/>
    <cellStyle name="Normal 6 2 5 2 7" xfId="17317"/>
    <cellStyle name="Normal 6 2 5 2 8" xfId="17318"/>
    <cellStyle name="Normal 6 2 5 2 9" xfId="17319"/>
    <cellStyle name="Normal 6 2 5 20" xfId="17320"/>
    <cellStyle name="Normal 6 2 5 21" xfId="17321"/>
    <cellStyle name="Normal 6 2 5 22" xfId="17322"/>
    <cellStyle name="Normal 6 2 5 23" xfId="17323"/>
    <cellStyle name="Normal 6 2 5 24" xfId="17324"/>
    <cellStyle name="Normal 6 2 5 3" xfId="17325"/>
    <cellStyle name="Normal 6 2 5 3 10" xfId="17326"/>
    <cellStyle name="Normal 6 2 5 3 2" xfId="17327"/>
    <cellStyle name="Normal 6 2 5 3 2 2" xfId="17328"/>
    <cellStyle name="Normal 6 2 5 3 3" xfId="17329"/>
    <cellStyle name="Normal 6 2 5 3 4" xfId="17330"/>
    <cellStyle name="Normal 6 2 5 3 5" xfId="17331"/>
    <cellStyle name="Normal 6 2 5 3 6" xfId="17332"/>
    <cellStyle name="Normal 6 2 5 3 7" xfId="17333"/>
    <cellStyle name="Normal 6 2 5 3 8" xfId="17334"/>
    <cellStyle name="Normal 6 2 5 3 9" xfId="17335"/>
    <cellStyle name="Normal 6 2 5 4" xfId="17336"/>
    <cellStyle name="Normal 6 2 5 4 2" xfId="17337"/>
    <cellStyle name="Normal 6 2 5 4 2 2" xfId="17338"/>
    <cellStyle name="Normal 6 2 5 4 3" xfId="17339"/>
    <cellStyle name="Normal 6 2 5 5" xfId="17340"/>
    <cellStyle name="Normal 6 2 5 5 2" xfId="17341"/>
    <cellStyle name="Normal 6 2 5 5 2 2" xfId="17342"/>
    <cellStyle name="Normal 6 2 5 5 3" xfId="17343"/>
    <cellStyle name="Normal 6 2 5 6" xfId="17344"/>
    <cellStyle name="Normal 6 2 5 6 2" xfId="17345"/>
    <cellStyle name="Normal 6 2 5 6 2 2" xfId="17346"/>
    <cellStyle name="Normal 6 2 5 6 3" xfId="17347"/>
    <cellStyle name="Normal 6 2 5 7" xfId="17348"/>
    <cellStyle name="Normal 6 2 5 7 2" xfId="17349"/>
    <cellStyle name="Normal 6 2 5 7 2 2" xfId="17350"/>
    <cellStyle name="Normal 6 2 5 7 3" xfId="17351"/>
    <cellStyle name="Normal 6 2 5 8" xfId="17352"/>
    <cellStyle name="Normal 6 2 5 8 2" xfId="17353"/>
    <cellStyle name="Normal 6 2 5 8 2 2" xfId="17354"/>
    <cellStyle name="Normal 6 2 5 8 3" xfId="17355"/>
    <cellStyle name="Normal 6 2 5 9" xfId="17356"/>
    <cellStyle name="Normal 6 2 5 9 2" xfId="17357"/>
    <cellStyle name="Normal 6 2 5 9 2 2" xfId="17358"/>
    <cellStyle name="Normal 6 2 5 9 3" xfId="17359"/>
    <cellStyle name="Normal 6 2 6" xfId="17360"/>
    <cellStyle name="Normal 6 2 6 10" xfId="17361"/>
    <cellStyle name="Normal 6 2 6 10 2" xfId="17362"/>
    <cellStyle name="Normal 6 2 6 10 2 2" xfId="17363"/>
    <cellStyle name="Normal 6 2 6 10 3" xfId="17364"/>
    <cellStyle name="Normal 6 2 6 11" xfId="17365"/>
    <cellStyle name="Normal 6 2 6 11 2" xfId="17366"/>
    <cellStyle name="Normal 6 2 6 11 2 2" xfId="17367"/>
    <cellStyle name="Normal 6 2 6 11 3" xfId="17368"/>
    <cellStyle name="Normal 6 2 6 12" xfId="17369"/>
    <cellStyle name="Normal 6 2 6 12 2" xfId="17370"/>
    <cellStyle name="Normal 6 2 6 12 2 2" xfId="17371"/>
    <cellStyle name="Normal 6 2 6 12 3" xfId="17372"/>
    <cellStyle name="Normal 6 2 6 13" xfId="17373"/>
    <cellStyle name="Normal 6 2 6 13 2" xfId="17374"/>
    <cellStyle name="Normal 6 2 6 13 2 2" xfId="17375"/>
    <cellStyle name="Normal 6 2 6 13 3" xfId="17376"/>
    <cellStyle name="Normal 6 2 6 14" xfId="17377"/>
    <cellStyle name="Normal 6 2 6 14 2" xfId="17378"/>
    <cellStyle name="Normal 6 2 6 14 2 2" xfId="17379"/>
    <cellStyle name="Normal 6 2 6 14 3" xfId="17380"/>
    <cellStyle name="Normal 6 2 6 15" xfId="17381"/>
    <cellStyle name="Normal 6 2 6 15 2" xfId="17382"/>
    <cellStyle name="Normal 6 2 6 15 2 2" xfId="17383"/>
    <cellStyle name="Normal 6 2 6 15 3" xfId="17384"/>
    <cellStyle name="Normal 6 2 6 16" xfId="17385"/>
    <cellStyle name="Normal 6 2 6 16 2" xfId="17386"/>
    <cellStyle name="Normal 6 2 6 17" xfId="17387"/>
    <cellStyle name="Normal 6 2 6 18" xfId="17388"/>
    <cellStyle name="Normal 6 2 6 19" xfId="17389"/>
    <cellStyle name="Normal 6 2 6 2" xfId="17390"/>
    <cellStyle name="Normal 6 2 6 2 10" xfId="17391"/>
    <cellStyle name="Normal 6 2 6 2 2" xfId="17392"/>
    <cellStyle name="Normal 6 2 6 2 2 2" xfId="17393"/>
    <cellStyle name="Normal 6 2 6 2 3" xfId="17394"/>
    <cellStyle name="Normal 6 2 6 2 4" xfId="17395"/>
    <cellStyle name="Normal 6 2 6 2 5" xfId="17396"/>
    <cellStyle name="Normal 6 2 6 2 6" xfId="17397"/>
    <cellStyle name="Normal 6 2 6 2 7" xfId="17398"/>
    <cellStyle name="Normal 6 2 6 2 8" xfId="17399"/>
    <cellStyle name="Normal 6 2 6 2 9" xfId="17400"/>
    <cellStyle name="Normal 6 2 6 20" xfId="17401"/>
    <cellStyle name="Normal 6 2 6 21" xfId="17402"/>
    <cellStyle name="Normal 6 2 6 22" xfId="17403"/>
    <cellStyle name="Normal 6 2 6 23" xfId="17404"/>
    <cellStyle name="Normal 6 2 6 24" xfId="17405"/>
    <cellStyle name="Normal 6 2 6 3" xfId="17406"/>
    <cellStyle name="Normal 6 2 6 3 10" xfId="17407"/>
    <cellStyle name="Normal 6 2 6 3 2" xfId="17408"/>
    <cellStyle name="Normal 6 2 6 3 2 2" xfId="17409"/>
    <cellStyle name="Normal 6 2 6 3 3" xfId="17410"/>
    <cellStyle name="Normal 6 2 6 3 4" xfId="17411"/>
    <cellStyle name="Normal 6 2 6 3 5" xfId="17412"/>
    <cellStyle name="Normal 6 2 6 3 6" xfId="17413"/>
    <cellStyle name="Normal 6 2 6 3 7" xfId="17414"/>
    <cellStyle name="Normal 6 2 6 3 8" xfId="17415"/>
    <cellStyle name="Normal 6 2 6 3 9" xfId="17416"/>
    <cellStyle name="Normal 6 2 6 4" xfId="17417"/>
    <cellStyle name="Normal 6 2 6 4 2" xfId="17418"/>
    <cellStyle name="Normal 6 2 6 4 2 2" xfId="17419"/>
    <cellStyle name="Normal 6 2 6 4 3" xfId="17420"/>
    <cellStyle name="Normal 6 2 6 5" xfId="17421"/>
    <cellStyle name="Normal 6 2 6 5 2" xfId="17422"/>
    <cellStyle name="Normal 6 2 6 5 2 2" xfId="17423"/>
    <cellStyle name="Normal 6 2 6 5 3" xfId="17424"/>
    <cellStyle name="Normal 6 2 6 6" xfId="17425"/>
    <cellStyle name="Normal 6 2 6 6 2" xfId="17426"/>
    <cellStyle name="Normal 6 2 6 6 2 2" xfId="17427"/>
    <cellStyle name="Normal 6 2 6 6 3" xfId="17428"/>
    <cellStyle name="Normal 6 2 6 7" xfId="17429"/>
    <cellStyle name="Normal 6 2 6 7 2" xfId="17430"/>
    <cellStyle name="Normal 6 2 6 7 2 2" xfId="17431"/>
    <cellStyle name="Normal 6 2 6 7 3" xfId="17432"/>
    <cellStyle name="Normal 6 2 6 8" xfId="17433"/>
    <cellStyle name="Normal 6 2 6 8 2" xfId="17434"/>
    <cellStyle name="Normal 6 2 6 8 2 2" xfId="17435"/>
    <cellStyle name="Normal 6 2 6 8 3" xfId="17436"/>
    <cellStyle name="Normal 6 2 6 9" xfId="17437"/>
    <cellStyle name="Normal 6 2 6 9 2" xfId="17438"/>
    <cellStyle name="Normal 6 2 6 9 2 2" xfId="17439"/>
    <cellStyle name="Normal 6 2 6 9 3" xfId="17440"/>
    <cellStyle name="Normal 6 2 7" xfId="17441"/>
    <cellStyle name="Normal 6 2 7 10" xfId="17442"/>
    <cellStyle name="Normal 6 2 7 2" xfId="17443"/>
    <cellStyle name="Normal 6 2 7 2 2" xfId="17444"/>
    <cellStyle name="Normal 6 2 7 3" xfId="17445"/>
    <cellStyle name="Normal 6 2 7 4" xfId="17446"/>
    <cellStyle name="Normal 6 2 7 5" xfId="17447"/>
    <cellStyle name="Normal 6 2 7 6" xfId="17448"/>
    <cellStyle name="Normal 6 2 7 7" xfId="17449"/>
    <cellStyle name="Normal 6 2 7 8" xfId="17450"/>
    <cellStyle name="Normal 6 2 7 9" xfId="17451"/>
    <cellStyle name="Normal 6 2 8" xfId="17452"/>
    <cellStyle name="Normal 6 2 8 10" xfId="17453"/>
    <cellStyle name="Normal 6 2 8 2" xfId="17454"/>
    <cellStyle name="Normal 6 2 8 2 2" xfId="17455"/>
    <cellStyle name="Normal 6 2 8 3" xfId="17456"/>
    <cellStyle name="Normal 6 2 8 4" xfId="17457"/>
    <cellStyle name="Normal 6 2 8 5" xfId="17458"/>
    <cellStyle name="Normal 6 2 8 6" xfId="17459"/>
    <cellStyle name="Normal 6 2 8 7" xfId="17460"/>
    <cellStyle name="Normal 6 2 8 8" xfId="17461"/>
    <cellStyle name="Normal 6 2 8 9" xfId="17462"/>
    <cellStyle name="Normal 6 2 9" xfId="17463"/>
    <cellStyle name="Normal 6 2 9 2" xfId="17464"/>
    <cellStyle name="Normal 6 2 9 2 2" xfId="17465"/>
    <cellStyle name="Normal 6 2 9 3" xfId="17466"/>
    <cellStyle name="Normal 6 20" xfId="17467"/>
    <cellStyle name="Normal 6 20 10" xfId="17468"/>
    <cellStyle name="Normal 6 20 10 2" xfId="17469"/>
    <cellStyle name="Normal 6 20 10 2 2" xfId="17470"/>
    <cellStyle name="Normal 6 20 10 3" xfId="17471"/>
    <cellStyle name="Normal 6 20 11" xfId="17472"/>
    <cellStyle name="Normal 6 20 11 2" xfId="17473"/>
    <cellStyle name="Normal 6 20 11 2 2" xfId="17474"/>
    <cellStyle name="Normal 6 20 11 3" xfId="17475"/>
    <cellStyle name="Normal 6 20 12" xfId="17476"/>
    <cellStyle name="Normal 6 20 12 2" xfId="17477"/>
    <cellStyle name="Normal 6 20 12 2 2" xfId="17478"/>
    <cellStyle name="Normal 6 20 12 3" xfId="17479"/>
    <cellStyle name="Normal 6 20 13" xfId="17480"/>
    <cellStyle name="Normal 6 20 13 2" xfId="17481"/>
    <cellStyle name="Normal 6 20 13 2 2" xfId="17482"/>
    <cellStyle name="Normal 6 20 13 3" xfId="17483"/>
    <cellStyle name="Normal 6 20 14" xfId="17484"/>
    <cellStyle name="Normal 6 20 14 2" xfId="17485"/>
    <cellStyle name="Normal 6 20 14 2 2" xfId="17486"/>
    <cellStyle name="Normal 6 20 14 3" xfId="17487"/>
    <cellStyle name="Normal 6 20 15" xfId="17488"/>
    <cellStyle name="Normal 6 20 15 2" xfId="17489"/>
    <cellStyle name="Normal 6 20 15 2 2" xfId="17490"/>
    <cellStyle name="Normal 6 20 15 3" xfId="17491"/>
    <cellStyle name="Normal 6 20 16" xfId="17492"/>
    <cellStyle name="Normal 6 20 16 2" xfId="17493"/>
    <cellStyle name="Normal 6 20 16 2 2" xfId="17494"/>
    <cellStyle name="Normal 6 20 16 3" xfId="17495"/>
    <cellStyle name="Normal 6 20 17" xfId="17496"/>
    <cellStyle name="Normal 6 20 17 2" xfId="17497"/>
    <cellStyle name="Normal 6 20 17 2 2" xfId="17498"/>
    <cellStyle name="Normal 6 20 17 3" xfId="17499"/>
    <cellStyle name="Normal 6 20 18" xfId="17500"/>
    <cellStyle name="Normal 6 20 18 2" xfId="17501"/>
    <cellStyle name="Normal 6 20 18 2 2" xfId="17502"/>
    <cellStyle name="Normal 6 20 18 3" xfId="17503"/>
    <cellStyle name="Normal 6 20 19" xfId="17504"/>
    <cellStyle name="Normal 6 20 19 2" xfId="17505"/>
    <cellStyle name="Normal 6 20 19 2 2" xfId="17506"/>
    <cellStyle name="Normal 6 20 19 3" xfId="17507"/>
    <cellStyle name="Normal 6 20 2" xfId="17508"/>
    <cellStyle name="Normal 6 20 2 10" xfId="17509"/>
    <cellStyle name="Normal 6 20 2 10 2" xfId="17510"/>
    <cellStyle name="Normal 6 20 2 10 2 2" xfId="17511"/>
    <cellStyle name="Normal 6 20 2 10 3" xfId="17512"/>
    <cellStyle name="Normal 6 20 2 11" xfId="17513"/>
    <cellStyle name="Normal 6 20 2 11 2" xfId="17514"/>
    <cellStyle name="Normal 6 20 2 11 2 2" xfId="17515"/>
    <cellStyle name="Normal 6 20 2 11 3" xfId="17516"/>
    <cellStyle name="Normal 6 20 2 12" xfId="17517"/>
    <cellStyle name="Normal 6 20 2 12 2" xfId="17518"/>
    <cellStyle name="Normal 6 20 2 12 2 2" xfId="17519"/>
    <cellStyle name="Normal 6 20 2 12 3" xfId="17520"/>
    <cellStyle name="Normal 6 20 2 13" xfId="17521"/>
    <cellStyle name="Normal 6 20 2 13 2" xfId="17522"/>
    <cellStyle name="Normal 6 20 2 13 2 2" xfId="17523"/>
    <cellStyle name="Normal 6 20 2 13 3" xfId="17524"/>
    <cellStyle name="Normal 6 20 2 14" xfId="17525"/>
    <cellStyle name="Normal 6 20 2 14 2" xfId="17526"/>
    <cellStyle name="Normal 6 20 2 14 2 2" xfId="17527"/>
    <cellStyle name="Normal 6 20 2 14 3" xfId="17528"/>
    <cellStyle name="Normal 6 20 2 15" xfId="17529"/>
    <cellStyle name="Normal 6 20 2 15 2" xfId="17530"/>
    <cellStyle name="Normal 6 20 2 15 2 2" xfId="17531"/>
    <cellStyle name="Normal 6 20 2 15 3" xfId="17532"/>
    <cellStyle name="Normal 6 20 2 16" xfId="17533"/>
    <cellStyle name="Normal 6 20 2 16 2" xfId="17534"/>
    <cellStyle name="Normal 6 20 2 17" xfId="17535"/>
    <cellStyle name="Normal 6 20 2 18" xfId="17536"/>
    <cellStyle name="Normal 6 20 2 19" xfId="17537"/>
    <cellStyle name="Normal 6 20 2 2" xfId="17538"/>
    <cellStyle name="Normal 6 20 2 2 10" xfId="17539"/>
    <cellStyle name="Normal 6 20 2 2 2" xfId="17540"/>
    <cellStyle name="Normal 6 20 2 2 2 2" xfId="17541"/>
    <cellStyle name="Normal 6 20 2 2 3" xfId="17542"/>
    <cellStyle name="Normal 6 20 2 2 4" xfId="17543"/>
    <cellStyle name="Normal 6 20 2 2 5" xfId="17544"/>
    <cellStyle name="Normal 6 20 2 2 6" xfId="17545"/>
    <cellStyle name="Normal 6 20 2 2 7" xfId="17546"/>
    <cellStyle name="Normal 6 20 2 2 8" xfId="17547"/>
    <cellStyle name="Normal 6 20 2 2 9" xfId="17548"/>
    <cellStyle name="Normal 6 20 2 20" xfId="17549"/>
    <cellStyle name="Normal 6 20 2 21" xfId="17550"/>
    <cellStyle name="Normal 6 20 2 22" xfId="17551"/>
    <cellStyle name="Normal 6 20 2 23" xfId="17552"/>
    <cellStyle name="Normal 6 20 2 24" xfId="17553"/>
    <cellStyle name="Normal 6 20 2 3" xfId="17554"/>
    <cellStyle name="Normal 6 20 2 3 10" xfId="17555"/>
    <cellStyle name="Normal 6 20 2 3 2" xfId="17556"/>
    <cellStyle name="Normal 6 20 2 3 2 2" xfId="17557"/>
    <cellStyle name="Normal 6 20 2 3 3" xfId="17558"/>
    <cellStyle name="Normal 6 20 2 3 4" xfId="17559"/>
    <cellStyle name="Normal 6 20 2 3 5" xfId="17560"/>
    <cellStyle name="Normal 6 20 2 3 6" xfId="17561"/>
    <cellStyle name="Normal 6 20 2 3 7" xfId="17562"/>
    <cellStyle name="Normal 6 20 2 3 8" xfId="17563"/>
    <cellStyle name="Normal 6 20 2 3 9" xfId="17564"/>
    <cellStyle name="Normal 6 20 2 4" xfId="17565"/>
    <cellStyle name="Normal 6 20 2 4 2" xfId="17566"/>
    <cellStyle name="Normal 6 20 2 4 2 2" xfId="17567"/>
    <cellStyle name="Normal 6 20 2 4 3" xfId="17568"/>
    <cellStyle name="Normal 6 20 2 5" xfId="17569"/>
    <cellStyle name="Normal 6 20 2 5 2" xfId="17570"/>
    <cellStyle name="Normal 6 20 2 5 2 2" xfId="17571"/>
    <cellStyle name="Normal 6 20 2 5 3" xfId="17572"/>
    <cellStyle name="Normal 6 20 2 6" xfId="17573"/>
    <cellStyle name="Normal 6 20 2 6 2" xfId="17574"/>
    <cellStyle name="Normal 6 20 2 6 2 2" xfId="17575"/>
    <cellStyle name="Normal 6 20 2 6 3" xfId="17576"/>
    <cellStyle name="Normal 6 20 2 7" xfId="17577"/>
    <cellStyle name="Normal 6 20 2 7 2" xfId="17578"/>
    <cellStyle name="Normal 6 20 2 7 2 2" xfId="17579"/>
    <cellStyle name="Normal 6 20 2 7 3" xfId="17580"/>
    <cellStyle name="Normal 6 20 2 8" xfId="17581"/>
    <cellStyle name="Normal 6 20 2 8 2" xfId="17582"/>
    <cellStyle name="Normal 6 20 2 8 2 2" xfId="17583"/>
    <cellStyle name="Normal 6 20 2 8 3" xfId="17584"/>
    <cellStyle name="Normal 6 20 2 9" xfId="17585"/>
    <cellStyle name="Normal 6 20 2 9 2" xfId="17586"/>
    <cellStyle name="Normal 6 20 2 9 2 2" xfId="17587"/>
    <cellStyle name="Normal 6 20 2 9 3" xfId="17588"/>
    <cellStyle name="Normal 6 20 20" xfId="17589"/>
    <cellStyle name="Normal 6 20 20 2" xfId="17590"/>
    <cellStyle name="Normal 6 20 21" xfId="17591"/>
    <cellStyle name="Normal 6 20 22" xfId="17592"/>
    <cellStyle name="Normal 6 20 23" xfId="17593"/>
    <cellStyle name="Normal 6 20 24" xfId="17594"/>
    <cellStyle name="Normal 6 20 25" xfId="17595"/>
    <cellStyle name="Normal 6 20 26" xfId="17596"/>
    <cellStyle name="Normal 6 20 27" xfId="17597"/>
    <cellStyle name="Normal 6 20 28" xfId="17598"/>
    <cellStyle name="Normal 6 20 3" xfId="17599"/>
    <cellStyle name="Normal 6 20 3 10" xfId="17600"/>
    <cellStyle name="Normal 6 20 3 10 2" xfId="17601"/>
    <cellStyle name="Normal 6 20 3 10 2 2" xfId="17602"/>
    <cellStyle name="Normal 6 20 3 10 3" xfId="17603"/>
    <cellStyle name="Normal 6 20 3 11" xfId="17604"/>
    <cellStyle name="Normal 6 20 3 11 2" xfId="17605"/>
    <cellStyle name="Normal 6 20 3 11 2 2" xfId="17606"/>
    <cellStyle name="Normal 6 20 3 11 3" xfId="17607"/>
    <cellStyle name="Normal 6 20 3 12" xfId="17608"/>
    <cellStyle name="Normal 6 20 3 12 2" xfId="17609"/>
    <cellStyle name="Normal 6 20 3 12 2 2" xfId="17610"/>
    <cellStyle name="Normal 6 20 3 12 3" xfId="17611"/>
    <cellStyle name="Normal 6 20 3 13" xfId="17612"/>
    <cellStyle name="Normal 6 20 3 13 2" xfId="17613"/>
    <cellStyle name="Normal 6 20 3 13 2 2" xfId="17614"/>
    <cellStyle name="Normal 6 20 3 13 3" xfId="17615"/>
    <cellStyle name="Normal 6 20 3 14" xfId="17616"/>
    <cellStyle name="Normal 6 20 3 14 2" xfId="17617"/>
    <cellStyle name="Normal 6 20 3 14 2 2" xfId="17618"/>
    <cellStyle name="Normal 6 20 3 14 3" xfId="17619"/>
    <cellStyle name="Normal 6 20 3 15" xfId="17620"/>
    <cellStyle name="Normal 6 20 3 15 2" xfId="17621"/>
    <cellStyle name="Normal 6 20 3 15 2 2" xfId="17622"/>
    <cellStyle name="Normal 6 20 3 15 3" xfId="17623"/>
    <cellStyle name="Normal 6 20 3 16" xfId="17624"/>
    <cellStyle name="Normal 6 20 3 16 2" xfId="17625"/>
    <cellStyle name="Normal 6 20 3 17" xfId="17626"/>
    <cellStyle name="Normal 6 20 3 18" xfId="17627"/>
    <cellStyle name="Normal 6 20 3 19" xfId="17628"/>
    <cellStyle name="Normal 6 20 3 2" xfId="17629"/>
    <cellStyle name="Normal 6 20 3 2 10" xfId="17630"/>
    <cellStyle name="Normal 6 20 3 2 2" xfId="17631"/>
    <cellStyle name="Normal 6 20 3 2 2 2" xfId="17632"/>
    <cellStyle name="Normal 6 20 3 2 3" xfId="17633"/>
    <cellStyle name="Normal 6 20 3 2 4" xfId="17634"/>
    <cellStyle name="Normal 6 20 3 2 5" xfId="17635"/>
    <cellStyle name="Normal 6 20 3 2 6" xfId="17636"/>
    <cellStyle name="Normal 6 20 3 2 7" xfId="17637"/>
    <cellStyle name="Normal 6 20 3 2 8" xfId="17638"/>
    <cellStyle name="Normal 6 20 3 2 9" xfId="17639"/>
    <cellStyle name="Normal 6 20 3 20" xfId="17640"/>
    <cellStyle name="Normal 6 20 3 21" xfId="17641"/>
    <cellStyle name="Normal 6 20 3 22" xfId="17642"/>
    <cellStyle name="Normal 6 20 3 23" xfId="17643"/>
    <cellStyle name="Normal 6 20 3 24" xfId="17644"/>
    <cellStyle name="Normal 6 20 3 3" xfId="17645"/>
    <cellStyle name="Normal 6 20 3 3 10" xfId="17646"/>
    <cellStyle name="Normal 6 20 3 3 2" xfId="17647"/>
    <cellStyle name="Normal 6 20 3 3 2 2" xfId="17648"/>
    <cellStyle name="Normal 6 20 3 3 3" xfId="17649"/>
    <cellStyle name="Normal 6 20 3 3 4" xfId="17650"/>
    <cellStyle name="Normal 6 20 3 3 5" xfId="17651"/>
    <cellStyle name="Normal 6 20 3 3 6" xfId="17652"/>
    <cellStyle name="Normal 6 20 3 3 7" xfId="17653"/>
    <cellStyle name="Normal 6 20 3 3 8" xfId="17654"/>
    <cellStyle name="Normal 6 20 3 3 9" xfId="17655"/>
    <cellStyle name="Normal 6 20 3 4" xfId="17656"/>
    <cellStyle name="Normal 6 20 3 4 2" xfId="17657"/>
    <cellStyle name="Normal 6 20 3 4 2 2" xfId="17658"/>
    <cellStyle name="Normal 6 20 3 4 3" xfId="17659"/>
    <cellStyle name="Normal 6 20 3 5" xfId="17660"/>
    <cellStyle name="Normal 6 20 3 5 2" xfId="17661"/>
    <cellStyle name="Normal 6 20 3 5 2 2" xfId="17662"/>
    <cellStyle name="Normal 6 20 3 5 3" xfId="17663"/>
    <cellStyle name="Normal 6 20 3 6" xfId="17664"/>
    <cellStyle name="Normal 6 20 3 6 2" xfId="17665"/>
    <cellStyle name="Normal 6 20 3 6 2 2" xfId="17666"/>
    <cellStyle name="Normal 6 20 3 6 3" xfId="17667"/>
    <cellStyle name="Normal 6 20 3 7" xfId="17668"/>
    <cellStyle name="Normal 6 20 3 7 2" xfId="17669"/>
    <cellStyle name="Normal 6 20 3 7 2 2" xfId="17670"/>
    <cellStyle name="Normal 6 20 3 7 3" xfId="17671"/>
    <cellStyle name="Normal 6 20 3 8" xfId="17672"/>
    <cellStyle name="Normal 6 20 3 8 2" xfId="17673"/>
    <cellStyle name="Normal 6 20 3 8 2 2" xfId="17674"/>
    <cellStyle name="Normal 6 20 3 8 3" xfId="17675"/>
    <cellStyle name="Normal 6 20 3 9" xfId="17676"/>
    <cellStyle name="Normal 6 20 3 9 2" xfId="17677"/>
    <cellStyle name="Normal 6 20 3 9 2 2" xfId="17678"/>
    <cellStyle name="Normal 6 20 3 9 3" xfId="17679"/>
    <cellStyle name="Normal 6 20 4" xfId="17680"/>
    <cellStyle name="Normal 6 20 4 10" xfId="17681"/>
    <cellStyle name="Normal 6 20 4 10 2" xfId="17682"/>
    <cellStyle name="Normal 6 20 4 10 2 2" xfId="17683"/>
    <cellStyle name="Normal 6 20 4 10 3" xfId="17684"/>
    <cellStyle name="Normal 6 20 4 11" xfId="17685"/>
    <cellStyle name="Normal 6 20 4 11 2" xfId="17686"/>
    <cellStyle name="Normal 6 20 4 11 2 2" xfId="17687"/>
    <cellStyle name="Normal 6 20 4 11 3" xfId="17688"/>
    <cellStyle name="Normal 6 20 4 12" xfId="17689"/>
    <cellStyle name="Normal 6 20 4 12 2" xfId="17690"/>
    <cellStyle name="Normal 6 20 4 12 2 2" xfId="17691"/>
    <cellStyle name="Normal 6 20 4 12 3" xfId="17692"/>
    <cellStyle name="Normal 6 20 4 13" xfId="17693"/>
    <cellStyle name="Normal 6 20 4 13 2" xfId="17694"/>
    <cellStyle name="Normal 6 20 4 13 2 2" xfId="17695"/>
    <cellStyle name="Normal 6 20 4 13 3" xfId="17696"/>
    <cellStyle name="Normal 6 20 4 14" xfId="17697"/>
    <cellStyle name="Normal 6 20 4 14 2" xfId="17698"/>
    <cellStyle name="Normal 6 20 4 14 2 2" xfId="17699"/>
    <cellStyle name="Normal 6 20 4 14 3" xfId="17700"/>
    <cellStyle name="Normal 6 20 4 15" xfId="17701"/>
    <cellStyle name="Normal 6 20 4 15 2" xfId="17702"/>
    <cellStyle name="Normal 6 20 4 15 2 2" xfId="17703"/>
    <cellStyle name="Normal 6 20 4 15 3" xfId="17704"/>
    <cellStyle name="Normal 6 20 4 16" xfId="17705"/>
    <cellStyle name="Normal 6 20 4 16 2" xfId="17706"/>
    <cellStyle name="Normal 6 20 4 17" xfId="17707"/>
    <cellStyle name="Normal 6 20 4 18" xfId="17708"/>
    <cellStyle name="Normal 6 20 4 19" xfId="17709"/>
    <cellStyle name="Normal 6 20 4 2" xfId="17710"/>
    <cellStyle name="Normal 6 20 4 2 10" xfId="17711"/>
    <cellStyle name="Normal 6 20 4 2 2" xfId="17712"/>
    <cellStyle name="Normal 6 20 4 2 2 2" xfId="17713"/>
    <cellStyle name="Normal 6 20 4 2 3" xfId="17714"/>
    <cellStyle name="Normal 6 20 4 2 4" xfId="17715"/>
    <cellStyle name="Normal 6 20 4 2 5" xfId="17716"/>
    <cellStyle name="Normal 6 20 4 2 6" xfId="17717"/>
    <cellStyle name="Normal 6 20 4 2 7" xfId="17718"/>
    <cellStyle name="Normal 6 20 4 2 8" xfId="17719"/>
    <cellStyle name="Normal 6 20 4 2 9" xfId="17720"/>
    <cellStyle name="Normal 6 20 4 20" xfId="17721"/>
    <cellStyle name="Normal 6 20 4 21" xfId="17722"/>
    <cellStyle name="Normal 6 20 4 22" xfId="17723"/>
    <cellStyle name="Normal 6 20 4 23" xfId="17724"/>
    <cellStyle name="Normal 6 20 4 24" xfId="17725"/>
    <cellStyle name="Normal 6 20 4 3" xfId="17726"/>
    <cellStyle name="Normal 6 20 4 3 10" xfId="17727"/>
    <cellStyle name="Normal 6 20 4 3 2" xfId="17728"/>
    <cellStyle name="Normal 6 20 4 3 2 2" xfId="17729"/>
    <cellStyle name="Normal 6 20 4 3 3" xfId="17730"/>
    <cellStyle name="Normal 6 20 4 3 4" xfId="17731"/>
    <cellStyle name="Normal 6 20 4 3 5" xfId="17732"/>
    <cellStyle name="Normal 6 20 4 3 6" xfId="17733"/>
    <cellStyle name="Normal 6 20 4 3 7" xfId="17734"/>
    <cellStyle name="Normal 6 20 4 3 8" xfId="17735"/>
    <cellStyle name="Normal 6 20 4 3 9" xfId="17736"/>
    <cellStyle name="Normal 6 20 4 4" xfId="17737"/>
    <cellStyle name="Normal 6 20 4 4 2" xfId="17738"/>
    <cellStyle name="Normal 6 20 4 4 2 2" xfId="17739"/>
    <cellStyle name="Normal 6 20 4 4 3" xfId="17740"/>
    <cellStyle name="Normal 6 20 4 5" xfId="17741"/>
    <cellStyle name="Normal 6 20 4 5 2" xfId="17742"/>
    <cellStyle name="Normal 6 20 4 5 2 2" xfId="17743"/>
    <cellStyle name="Normal 6 20 4 5 3" xfId="17744"/>
    <cellStyle name="Normal 6 20 4 6" xfId="17745"/>
    <cellStyle name="Normal 6 20 4 6 2" xfId="17746"/>
    <cellStyle name="Normal 6 20 4 6 2 2" xfId="17747"/>
    <cellStyle name="Normal 6 20 4 6 3" xfId="17748"/>
    <cellStyle name="Normal 6 20 4 7" xfId="17749"/>
    <cellStyle name="Normal 6 20 4 7 2" xfId="17750"/>
    <cellStyle name="Normal 6 20 4 7 2 2" xfId="17751"/>
    <cellStyle name="Normal 6 20 4 7 3" xfId="17752"/>
    <cellStyle name="Normal 6 20 4 8" xfId="17753"/>
    <cellStyle name="Normal 6 20 4 8 2" xfId="17754"/>
    <cellStyle name="Normal 6 20 4 8 2 2" xfId="17755"/>
    <cellStyle name="Normal 6 20 4 8 3" xfId="17756"/>
    <cellStyle name="Normal 6 20 4 9" xfId="17757"/>
    <cellStyle name="Normal 6 20 4 9 2" xfId="17758"/>
    <cellStyle name="Normal 6 20 4 9 2 2" xfId="17759"/>
    <cellStyle name="Normal 6 20 4 9 3" xfId="17760"/>
    <cellStyle name="Normal 6 20 5" xfId="17761"/>
    <cellStyle name="Normal 6 20 5 10" xfId="17762"/>
    <cellStyle name="Normal 6 20 5 10 2" xfId="17763"/>
    <cellStyle name="Normal 6 20 5 10 2 2" xfId="17764"/>
    <cellStyle name="Normal 6 20 5 10 3" xfId="17765"/>
    <cellStyle name="Normal 6 20 5 11" xfId="17766"/>
    <cellStyle name="Normal 6 20 5 11 2" xfId="17767"/>
    <cellStyle name="Normal 6 20 5 11 2 2" xfId="17768"/>
    <cellStyle name="Normal 6 20 5 11 3" xfId="17769"/>
    <cellStyle name="Normal 6 20 5 12" xfId="17770"/>
    <cellStyle name="Normal 6 20 5 12 2" xfId="17771"/>
    <cellStyle name="Normal 6 20 5 12 2 2" xfId="17772"/>
    <cellStyle name="Normal 6 20 5 12 3" xfId="17773"/>
    <cellStyle name="Normal 6 20 5 13" xfId="17774"/>
    <cellStyle name="Normal 6 20 5 13 2" xfId="17775"/>
    <cellStyle name="Normal 6 20 5 13 2 2" xfId="17776"/>
    <cellStyle name="Normal 6 20 5 13 3" xfId="17777"/>
    <cellStyle name="Normal 6 20 5 14" xfId="17778"/>
    <cellStyle name="Normal 6 20 5 14 2" xfId="17779"/>
    <cellStyle name="Normal 6 20 5 14 2 2" xfId="17780"/>
    <cellStyle name="Normal 6 20 5 14 3" xfId="17781"/>
    <cellStyle name="Normal 6 20 5 15" xfId="17782"/>
    <cellStyle name="Normal 6 20 5 15 2" xfId="17783"/>
    <cellStyle name="Normal 6 20 5 15 2 2" xfId="17784"/>
    <cellStyle name="Normal 6 20 5 15 3" xfId="17785"/>
    <cellStyle name="Normal 6 20 5 16" xfId="17786"/>
    <cellStyle name="Normal 6 20 5 16 2" xfId="17787"/>
    <cellStyle name="Normal 6 20 5 17" xfId="17788"/>
    <cellStyle name="Normal 6 20 5 18" xfId="17789"/>
    <cellStyle name="Normal 6 20 5 19" xfId="17790"/>
    <cellStyle name="Normal 6 20 5 2" xfId="17791"/>
    <cellStyle name="Normal 6 20 5 2 10" xfId="17792"/>
    <cellStyle name="Normal 6 20 5 2 2" xfId="17793"/>
    <cellStyle name="Normal 6 20 5 2 2 2" xfId="17794"/>
    <cellStyle name="Normal 6 20 5 2 3" xfId="17795"/>
    <cellStyle name="Normal 6 20 5 2 4" xfId="17796"/>
    <cellStyle name="Normal 6 20 5 2 5" xfId="17797"/>
    <cellStyle name="Normal 6 20 5 2 6" xfId="17798"/>
    <cellStyle name="Normal 6 20 5 2 7" xfId="17799"/>
    <cellStyle name="Normal 6 20 5 2 8" xfId="17800"/>
    <cellStyle name="Normal 6 20 5 2 9" xfId="17801"/>
    <cellStyle name="Normal 6 20 5 20" xfId="17802"/>
    <cellStyle name="Normal 6 20 5 21" xfId="17803"/>
    <cellStyle name="Normal 6 20 5 22" xfId="17804"/>
    <cellStyle name="Normal 6 20 5 23" xfId="17805"/>
    <cellStyle name="Normal 6 20 5 24" xfId="17806"/>
    <cellStyle name="Normal 6 20 5 3" xfId="17807"/>
    <cellStyle name="Normal 6 20 5 3 10" xfId="17808"/>
    <cellStyle name="Normal 6 20 5 3 2" xfId="17809"/>
    <cellStyle name="Normal 6 20 5 3 2 2" xfId="17810"/>
    <cellStyle name="Normal 6 20 5 3 3" xfId="17811"/>
    <cellStyle name="Normal 6 20 5 3 4" xfId="17812"/>
    <cellStyle name="Normal 6 20 5 3 5" xfId="17813"/>
    <cellStyle name="Normal 6 20 5 3 6" xfId="17814"/>
    <cellStyle name="Normal 6 20 5 3 7" xfId="17815"/>
    <cellStyle name="Normal 6 20 5 3 8" xfId="17816"/>
    <cellStyle name="Normal 6 20 5 3 9" xfId="17817"/>
    <cellStyle name="Normal 6 20 5 4" xfId="17818"/>
    <cellStyle name="Normal 6 20 5 4 2" xfId="17819"/>
    <cellStyle name="Normal 6 20 5 4 2 2" xfId="17820"/>
    <cellStyle name="Normal 6 20 5 4 3" xfId="17821"/>
    <cellStyle name="Normal 6 20 5 5" xfId="17822"/>
    <cellStyle name="Normal 6 20 5 5 2" xfId="17823"/>
    <cellStyle name="Normal 6 20 5 5 2 2" xfId="17824"/>
    <cellStyle name="Normal 6 20 5 5 3" xfId="17825"/>
    <cellStyle name="Normal 6 20 5 6" xfId="17826"/>
    <cellStyle name="Normal 6 20 5 6 2" xfId="17827"/>
    <cellStyle name="Normal 6 20 5 6 2 2" xfId="17828"/>
    <cellStyle name="Normal 6 20 5 6 3" xfId="17829"/>
    <cellStyle name="Normal 6 20 5 7" xfId="17830"/>
    <cellStyle name="Normal 6 20 5 7 2" xfId="17831"/>
    <cellStyle name="Normal 6 20 5 7 2 2" xfId="17832"/>
    <cellStyle name="Normal 6 20 5 7 3" xfId="17833"/>
    <cellStyle name="Normal 6 20 5 8" xfId="17834"/>
    <cellStyle name="Normal 6 20 5 8 2" xfId="17835"/>
    <cellStyle name="Normal 6 20 5 8 2 2" xfId="17836"/>
    <cellStyle name="Normal 6 20 5 8 3" xfId="17837"/>
    <cellStyle name="Normal 6 20 5 9" xfId="17838"/>
    <cellStyle name="Normal 6 20 5 9 2" xfId="17839"/>
    <cellStyle name="Normal 6 20 5 9 2 2" xfId="17840"/>
    <cellStyle name="Normal 6 20 5 9 3" xfId="17841"/>
    <cellStyle name="Normal 6 20 6" xfId="17842"/>
    <cellStyle name="Normal 6 20 6 10" xfId="17843"/>
    <cellStyle name="Normal 6 20 6 2" xfId="17844"/>
    <cellStyle name="Normal 6 20 6 2 2" xfId="17845"/>
    <cellStyle name="Normal 6 20 6 3" xfId="17846"/>
    <cellStyle name="Normal 6 20 6 4" xfId="17847"/>
    <cellStyle name="Normal 6 20 6 5" xfId="17848"/>
    <cellStyle name="Normal 6 20 6 6" xfId="17849"/>
    <cellStyle name="Normal 6 20 6 7" xfId="17850"/>
    <cellStyle name="Normal 6 20 6 8" xfId="17851"/>
    <cellStyle name="Normal 6 20 6 9" xfId="17852"/>
    <cellStyle name="Normal 6 20 7" xfId="17853"/>
    <cellStyle name="Normal 6 20 7 10" xfId="17854"/>
    <cellStyle name="Normal 6 20 7 2" xfId="17855"/>
    <cellStyle name="Normal 6 20 7 2 2" xfId="17856"/>
    <cellStyle name="Normal 6 20 7 3" xfId="17857"/>
    <cellStyle name="Normal 6 20 7 4" xfId="17858"/>
    <cellStyle name="Normal 6 20 7 5" xfId="17859"/>
    <cellStyle name="Normal 6 20 7 6" xfId="17860"/>
    <cellStyle name="Normal 6 20 7 7" xfId="17861"/>
    <cellStyle name="Normal 6 20 7 8" xfId="17862"/>
    <cellStyle name="Normal 6 20 7 9" xfId="17863"/>
    <cellStyle name="Normal 6 20 8" xfId="17864"/>
    <cellStyle name="Normal 6 20 8 2" xfId="17865"/>
    <cellStyle name="Normal 6 20 8 2 2" xfId="17866"/>
    <cellStyle name="Normal 6 20 8 3" xfId="17867"/>
    <cellStyle name="Normal 6 20 9" xfId="17868"/>
    <cellStyle name="Normal 6 20 9 2" xfId="17869"/>
    <cellStyle name="Normal 6 20 9 2 2" xfId="17870"/>
    <cellStyle name="Normal 6 20 9 3" xfId="17871"/>
    <cellStyle name="Normal 6 21" xfId="17872"/>
    <cellStyle name="Normal 6 21 10" xfId="17873"/>
    <cellStyle name="Normal 6 21 10 2" xfId="17874"/>
    <cellStyle name="Normal 6 21 10 2 2" xfId="17875"/>
    <cellStyle name="Normal 6 21 10 3" xfId="17876"/>
    <cellStyle name="Normal 6 21 11" xfId="17877"/>
    <cellStyle name="Normal 6 21 11 2" xfId="17878"/>
    <cellStyle name="Normal 6 21 11 2 2" xfId="17879"/>
    <cellStyle name="Normal 6 21 11 3" xfId="17880"/>
    <cellStyle name="Normal 6 21 12" xfId="17881"/>
    <cellStyle name="Normal 6 21 12 2" xfId="17882"/>
    <cellStyle name="Normal 6 21 12 2 2" xfId="17883"/>
    <cellStyle name="Normal 6 21 12 3" xfId="17884"/>
    <cellStyle name="Normal 6 21 13" xfId="17885"/>
    <cellStyle name="Normal 6 21 13 2" xfId="17886"/>
    <cellStyle name="Normal 6 21 13 2 2" xfId="17887"/>
    <cellStyle name="Normal 6 21 13 3" xfId="17888"/>
    <cellStyle name="Normal 6 21 14" xfId="17889"/>
    <cellStyle name="Normal 6 21 14 2" xfId="17890"/>
    <cellStyle name="Normal 6 21 14 2 2" xfId="17891"/>
    <cellStyle name="Normal 6 21 14 3" xfId="17892"/>
    <cellStyle name="Normal 6 21 15" xfId="17893"/>
    <cellStyle name="Normal 6 21 15 2" xfId="17894"/>
    <cellStyle name="Normal 6 21 15 2 2" xfId="17895"/>
    <cellStyle name="Normal 6 21 15 3" xfId="17896"/>
    <cellStyle name="Normal 6 21 16" xfId="17897"/>
    <cellStyle name="Normal 6 21 16 2" xfId="17898"/>
    <cellStyle name="Normal 6 21 16 2 2" xfId="17899"/>
    <cellStyle name="Normal 6 21 16 3" xfId="17900"/>
    <cellStyle name="Normal 6 21 17" xfId="17901"/>
    <cellStyle name="Normal 6 21 17 2" xfId="17902"/>
    <cellStyle name="Normal 6 21 17 2 2" xfId="17903"/>
    <cellStyle name="Normal 6 21 17 3" xfId="17904"/>
    <cellStyle name="Normal 6 21 18" xfId="17905"/>
    <cellStyle name="Normal 6 21 18 2" xfId="17906"/>
    <cellStyle name="Normal 6 21 18 2 2" xfId="17907"/>
    <cellStyle name="Normal 6 21 18 3" xfId="17908"/>
    <cellStyle name="Normal 6 21 19" xfId="17909"/>
    <cellStyle name="Normal 6 21 19 2" xfId="17910"/>
    <cellStyle name="Normal 6 21 19 2 2" xfId="17911"/>
    <cellStyle name="Normal 6 21 19 3" xfId="17912"/>
    <cellStyle name="Normal 6 21 2" xfId="17913"/>
    <cellStyle name="Normal 6 21 2 10" xfId="17914"/>
    <cellStyle name="Normal 6 21 2 10 2" xfId="17915"/>
    <cellStyle name="Normal 6 21 2 10 2 2" xfId="17916"/>
    <cellStyle name="Normal 6 21 2 10 3" xfId="17917"/>
    <cellStyle name="Normal 6 21 2 11" xfId="17918"/>
    <cellStyle name="Normal 6 21 2 11 2" xfId="17919"/>
    <cellStyle name="Normal 6 21 2 11 2 2" xfId="17920"/>
    <cellStyle name="Normal 6 21 2 11 3" xfId="17921"/>
    <cellStyle name="Normal 6 21 2 12" xfId="17922"/>
    <cellStyle name="Normal 6 21 2 12 2" xfId="17923"/>
    <cellStyle name="Normal 6 21 2 12 2 2" xfId="17924"/>
    <cellStyle name="Normal 6 21 2 12 3" xfId="17925"/>
    <cellStyle name="Normal 6 21 2 13" xfId="17926"/>
    <cellStyle name="Normal 6 21 2 13 2" xfId="17927"/>
    <cellStyle name="Normal 6 21 2 13 2 2" xfId="17928"/>
    <cellStyle name="Normal 6 21 2 13 3" xfId="17929"/>
    <cellStyle name="Normal 6 21 2 14" xfId="17930"/>
    <cellStyle name="Normal 6 21 2 14 2" xfId="17931"/>
    <cellStyle name="Normal 6 21 2 14 2 2" xfId="17932"/>
    <cellStyle name="Normal 6 21 2 14 3" xfId="17933"/>
    <cellStyle name="Normal 6 21 2 15" xfId="17934"/>
    <cellStyle name="Normal 6 21 2 15 2" xfId="17935"/>
    <cellStyle name="Normal 6 21 2 15 2 2" xfId="17936"/>
    <cellStyle name="Normal 6 21 2 15 3" xfId="17937"/>
    <cellStyle name="Normal 6 21 2 16" xfId="17938"/>
    <cellStyle name="Normal 6 21 2 16 2" xfId="17939"/>
    <cellStyle name="Normal 6 21 2 17" xfId="17940"/>
    <cellStyle name="Normal 6 21 2 18" xfId="17941"/>
    <cellStyle name="Normal 6 21 2 19" xfId="17942"/>
    <cellStyle name="Normal 6 21 2 2" xfId="17943"/>
    <cellStyle name="Normal 6 21 2 2 10" xfId="17944"/>
    <cellStyle name="Normal 6 21 2 2 2" xfId="17945"/>
    <cellStyle name="Normal 6 21 2 2 2 2" xfId="17946"/>
    <cellStyle name="Normal 6 21 2 2 3" xfId="17947"/>
    <cellStyle name="Normal 6 21 2 2 4" xfId="17948"/>
    <cellStyle name="Normal 6 21 2 2 5" xfId="17949"/>
    <cellStyle name="Normal 6 21 2 2 6" xfId="17950"/>
    <cellStyle name="Normal 6 21 2 2 7" xfId="17951"/>
    <cellStyle name="Normal 6 21 2 2 8" xfId="17952"/>
    <cellStyle name="Normal 6 21 2 2 9" xfId="17953"/>
    <cellStyle name="Normal 6 21 2 20" xfId="17954"/>
    <cellStyle name="Normal 6 21 2 21" xfId="17955"/>
    <cellStyle name="Normal 6 21 2 22" xfId="17956"/>
    <cellStyle name="Normal 6 21 2 23" xfId="17957"/>
    <cellStyle name="Normal 6 21 2 24" xfId="17958"/>
    <cellStyle name="Normal 6 21 2 3" xfId="17959"/>
    <cellStyle name="Normal 6 21 2 3 10" xfId="17960"/>
    <cellStyle name="Normal 6 21 2 3 2" xfId="17961"/>
    <cellStyle name="Normal 6 21 2 3 2 2" xfId="17962"/>
    <cellStyle name="Normal 6 21 2 3 3" xfId="17963"/>
    <cellStyle name="Normal 6 21 2 3 4" xfId="17964"/>
    <cellStyle name="Normal 6 21 2 3 5" xfId="17965"/>
    <cellStyle name="Normal 6 21 2 3 6" xfId="17966"/>
    <cellStyle name="Normal 6 21 2 3 7" xfId="17967"/>
    <cellStyle name="Normal 6 21 2 3 8" xfId="17968"/>
    <cellStyle name="Normal 6 21 2 3 9" xfId="17969"/>
    <cellStyle name="Normal 6 21 2 4" xfId="17970"/>
    <cellStyle name="Normal 6 21 2 4 2" xfId="17971"/>
    <cellStyle name="Normal 6 21 2 4 2 2" xfId="17972"/>
    <cellStyle name="Normal 6 21 2 4 3" xfId="17973"/>
    <cellStyle name="Normal 6 21 2 5" xfId="17974"/>
    <cellStyle name="Normal 6 21 2 5 2" xfId="17975"/>
    <cellStyle name="Normal 6 21 2 5 2 2" xfId="17976"/>
    <cellStyle name="Normal 6 21 2 5 3" xfId="17977"/>
    <cellStyle name="Normal 6 21 2 6" xfId="17978"/>
    <cellStyle name="Normal 6 21 2 6 2" xfId="17979"/>
    <cellStyle name="Normal 6 21 2 6 2 2" xfId="17980"/>
    <cellStyle name="Normal 6 21 2 6 3" xfId="17981"/>
    <cellStyle name="Normal 6 21 2 7" xfId="17982"/>
    <cellStyle name="Normal 6 21 2 7 2" xfId="17983"/>
    <cellStyle name="Normal 6 21 2 7 2 2" xfId="17984"/>
    <cellStyle name="Normal 6 21 2 7 3" xfId="17985"/>
    <cellStyle name="Normal 6 21 2 8" xfId="17986"/>
    <cellStyle name="Normal 6 21 2 8 2" xfId="17987"/>
    <cellStyle name="Normal 6 21 2 8 2 2" xfId="17988"/>
    <cellStyle name="Normal 6 21 2 8 3" xfId="17989"/>
    <cellStyle name="Normal 6 21 2 9" xfId="17990"/>
    <cellStyle name="Normal 6 21 2 9 2" xfId="17991"/>
    <cellStyle name="Normal 6 21 2 9 2 2" xfId="17992"/>
    <cellStyle name="Normal 6 21 2 9 3" xfId="17993"/>
    <cellStyle name="Normal 6 21 20" xfId="17994"/>
    <cellStyle name="Normal 6 21 20 2" xfId="17995"/>
    <cellStyle name="Normal 6 21 21" xfId="17996"/>
    <cellStyle name="Normal 6 21 22" xfId="17997"/>
    <cellStyle name="Normal 6 21 23" xfId="17998"/>
    <cellStyle name="Normal 6 21 24" xfId="17999"/>
    <cellStyle name="Normal 6 21 25" xfId="18000"/>
    <cellStyle name="Normal 6 21 26" xfId="18001"/>
    <cellStyle name="Normal 6 21 27" xfId="18002"/>
    <cellStyle name="Normal 6 21 28" xfId="18003"/>
    <cellStyle name="Normal 6 21 3" xfId="18004"/>
    <cellStyle name="Normal 6 21 3 10" xfId="18005"/>
    <cellStyle name="Normal 6 21 3 10 2" xfId="18006"/>
    <cellStyle name="Normal 6 21 3 10 2 2" xfId="18007"/>
    <cellStyle name="Normal 6 21 3 10 3" xfId="18008"/>
    <cellStyle name="Normal 6 21 3 11" xfId="18009"/>
    <cellStyle name="Normal 6 21 3 11 2" xfId="18010"/>
    <cellStyle name="Normal 6 21 3 11 2 2" xfId="18011"/>
    <cellStyle name="Normal 6 21 3 11 3" xfId="18012"/>
    <cellStyle name="Normal 6 21 3 12" xfId="18013"/>
    <cellStyle name="Normal 6 21 3 12 2" xfId="18014"/>
    <cellStyle name="Normal 6 21 3 12 2 2" xfId="18015"/>
    <cellStyle name="Normal 6 21 3 12 3" xfId="18016"/>
    <cellStyle name="Normal 6 21 3 13" xfId="18017"/>
    <cellStyle name="Normal 6 21 3 13 2" xfId="18018"/>
    <cellStyle name="Normal 6 21 3 13 2 2" xfId="18019"/>
    <cellStyle name="Normal 6 21 3 13 3" xfId="18020"/>
    <cellStyle name="Normal 6 21 3 14" xfId="18021"/>
    <cellStyle name="Normal 6 21 3 14 2" xfId="18022"/>
    <cellStyle name="Normal 6 21 3 14 2 2" xfId="18023"/>
    <cellStyle name="Normal 6 21 3 14 3" xfId="18024"/>
    <cellStyle name="Normal 6 21 3 15" xfId="18025"/>
    <cellStyle name="Normal 6 21 3 15 2" xfId="18026"/>
    <cellStyle name="Normal 6 21 3 15 2 2" xfId="18027"/>
    <cellStyle name="Normal 6 21 3 15 3" xfId="18028"/>
    <cellStyle name="Normal 6 21 3 16" xfId="18029"/>
    <cellStyle name="Normal 6 21 3 16 2" xfId="18030"/>
    <cellStyle name="Normal 6 21 3 17" xfId="18031"/>
    <cellStyle name="Normal 6 21 3 18" xfId="18032"/>
    <cellStyle name="Normal 6 21 3 19" xfId="18033"/>
    <cellStyle name="Normal 6 21 3 2" xfId="18034"/>
    <cellStyle name="Normal 6 21 3 2 10" xfId="18035"/>
    <cellStyle name="Normal 6 21 3 2 2" xfId="18036"/>
    <cellStyle name="Normal 6 21 3 2 2 2" xfId="18037"/>
    <cellStyle name="Normal 6 21 3 2 3" xfId="18038"/>
    <cellStyle name="Normal 6 21 3 2 4" xfId="18039"/>
    <cellStyle name="Normal 6 21 3 2 5" xfId="18040"/>
    <cellStyle name="Normal 6 21 3 2 6" xfId="18041"/>
    <cellStyle name="Normal 6 21 3 2 7" xfId="18042"/>
    <cellStyle name="Normal 6 21 3 2 8" xfId="18043"/>
    <cellStyle name="Normal 6 21 3 2 9" xfId="18044"/>
    <cellStyle name="Normal 6 21 3 20" xfId="18045"/>
    <cellStyle name="Normal 6 21 3 21" xfId="18046"/>
    <cellStyle name="Normal 6 21 3 22" xfId="18047"/>
    <cellStyle name="Normal 6 21 3 23" xfId="18048"/>
    <cellStyle name="Normal 6 21 3 24" xfId="18049"/>
    <cellStyle name="Normal 6 21 3 3" xfId="18050"/>
    <cellStyle name="Normal 6 21 3 3 10" xfId="18051"/>
    <cellStyle name="Normal 6 21 3 3 2" xfId="18052"/>
    <cellStyle name="Normal 6 21 3 3 2 2" xfId="18053"/>
    <cellStyle name="Normal 6 21 3 3 3" xfId="18054"/>
    <cellStyle name="Normal 6 21 3 3 4" xfId="18055"/>
    <cellStyle name="Normal 6 21 3 3 5" xfId="18056"/>
    <cellStyle name="Normal 6 21 3 3 6" xfId="18057"/>
    <cellStyle name="Normal 6 21 3 3 7" xfId="18058"/>
    <cellStyle name="Normal 6 21 3 3 8" xfId="18059"/>
    <cellStyle name="Normal 6 21 3 3 9" xfId="18060"/>
    <cellStyle name="Normal 6 21 3 4" xfId="18061"/>
    <cellStyle name="Normal 6 21 3 4 2" xfId="18062"/>
    <cellStyle name="Normal 6 21 3 4 2 2" xfId="18063"/>
    <cellStyle name="Normal 6 21 3 4 3" xfId="18064"/>
    <cellStyle name="Normal 6 21 3 5" xfId="18065"/>
    <cellStyle name="Normal 6 21 3 5 2" xfId="18066"/>
    <cellStyle name="Normal 6 21 3 5 2 2" xfId="18067"/>
    <cellStyle name="Normal 6 21 3 5 3" xfId="18068"/>
    <cellStyle name="Normal 6 21 3 6" xfId="18069"/>
    <cellStyle name="Normal 6 21 3 6 2" xfId="18070"/>
    <cellStyle name="Normal 6 21 3 6 2 2" xfId="18071"/>
    <cellStyle name="Normal 6 21 3 6 3" xfId="18072"/>
    <cellStyle name="Normal 6 21 3 7" xfId="18073"/>
    <cellStyle name="Normal 6 21 3 7 2" xfId="18074"/>
    <cellStyle name="Normal 6 21 3 7 2 2" xfId="18075"/>
    <cellStyle name="Normal 6 21 3 7 3" xfId="18076"/>
    <cellStyle name="Normal 6 21 3 8" xfId="18077"/>
    <cellStyle name="Normal 6 21 3 8 2" xfId="18078"/>
    <cellStyle name="Normal 6 21 3 8 2 2" xfId="18079"/>
    <cellStyle name="Normal 6 21 3 8 3" xfId="18080"/>
    <cellStyle name="Normal 6 21 3 9" xfId="18081"/>
    <cellStyle name="Normal 6 21 3 9 2" xfId="18082"/>
    <cellStyle name="Normal 6 21 3 9 2 2" xfId="18083"/>
    <cellStyle name="Normal 6 21 3 9 3" xfId="18084"/>
    <cellStyle name="Normal 6 21 4" xfId="18085"/>
    <cellStyle name="Normal 6 21 4 10" xfId="18086"/>
    <cellStyle name="Normal 6 21 4 10 2" xfId="18087"/>
    <cellStyle name="Normal 6 21 4 10 2 2" xfId="18088"/>
    <cellStyle name="Normal 6 21 4 10 3" xfId="18089"/>
    <cellStyle name="Normal 6 21 4 11" xfId="18090"/>
    <cellStyle name="Normal 6 21 4 11 2" xfId="18091"/>
    <cellStyle name="Normal 6 21 4 11 2 2" xfId="18092"/>
    <cellStyle name="Normal 6 21 4 11 3" xfId="18093"/>
    <cellStyle name="Normal 6 21 4 12" xfId="18094"/>
    <cellStyle name="Normal 6 21 4 12 2" xfId="18095"/>
    <cellStyle name="Normal 6 21 4 12 2 2" xfId="18096"/>
    <cellStyle name="Normal 6 21 4 12 3" xfId="18097"/>
    <cellStyle name="Normal 6 21 4 13" xfId="18098"/>
    <cellStyle name="Normal 6 21 4 13 2" xfId="18099"/>
    <cellStyle name="Normal 6 21 4 13 2 2" xfId="18100"/>
    <cellStyle name="Normal 6 21 4 13 3" xfId="18101"/>
    <cellStyle name="Normal 6 21 4 14" xfId="18102"/>
    <cellStyle name="Normal 6 21 4 14 2" xfId="18103"/>
    <cellStyle name="Normal 6 21 4 14 2 2" xfId="18104"/>
    <cellStyle name="Normal 6 21 4 14 3" xfId="18105"/>
    <cellStyle name="Normal 6 21 4 15" xfId="18106"/>
    <cellStyle name="Normal 6 21 4 15 2" xfId="18107"/>
    <cellStyle name="Normal 6 21 4 15 2 2" xfId="18108"/>
    <cellStyle name="Normal 6 21 4 15 3" xfId="18109"/>
    <cellStyle name="Normal 6 21 4 16" xfId="18110"/>
    <cellStyle name="Normal 6 21 4 16 2" xfId="18111"/>
    <cellStyle name="Normal 6 21 4 17" xfId="18112"/>
    <cellStyle name="Normal 6 21 4 18" xfId="18113"/>
    <cellStyle name="Normal 6 21 4 19" xfId="18114"/>
    <cellStyle name="Normal 6 21 4 2" xfId="18115"/>
    <cellStyle name="Normal 6 21 4 2 10" xfId="18116"/>
    <cellStyle name="Normal 6 21 4 2 2" xfId="18117"/>
    <cellStyle name="Normal 6 21 4 2 2 2" xfId="18118"/>
    <cellStyle name="Normal 6 21 4 2 3" xfId="18119"/>
    <cellStyle name="Normal 6 21 4 2 4" xfId="18120"/>
    <cellStyle name="Normal 6 21 4 2 5" xfId="18121"/>
    <cellStyle name="Normal 6 21 4 2 6" xfId="18122"/>
    <cellStyle name="Normal 6 21 4 2 7" xfId="18123"/>
    <cellStyle name="Normal 6 21 4 2 8" xfId="18124"/>
    <cellStyle name="Normal 6 21 4 2 9" xfId="18125"/>
    <cellStyle name="Normal 6 21 4 20" xfId="18126"/>
    <cellStyle name="Normal 6 21 4 21" xfId="18127"/>
    <cellStyle name="Normal 6 21 4 22" xfId="18128"/>
    <cellStyle name="Normal 6 21 4 23" xfId="18129"/>
    <cellStyle name="Normal 6 21 4 24" xfId="18130"/>
    <cellStyle name="Normal 6 21 4 3" xfId="18131"/>
    <cellStyle name="Normal 6 21 4 3 10" xfId="18132"/>
    <cellStyle name="Normal 6 21 4 3 2" xfId="18133"/>
    <cellStyle name="Normal 6 21 4 3 2 2" xfId="18134"/>
    <cellStyle name="Normal 6 21 4 3 3" xfId="18135"/>
    <cellStyle name="Normal 6 21 4 3 4" xfId="18136"/>
    <cellStyle name="Normal 6 21 4 3 5" xfId="18137"/>
    <cellStyle name="Normal 6 21 4 3 6" xfId="18138"/>
    <cellStyle name="Normal 6 21 4 3 7" xfId="18139"/>
    <cellStyle name="Normal 6 21 4 3 8" xfId="18140"/>
    <cellStyle name="Normal 6 21 4 3 9" xfId="18141"/>
    <cellStyle name="Normal 6 21 4 4" xfId="18142"/>
    <cellStyle name="Normal 6 21 4 4 2" xfId="18143"/>
    <cellStyle name="Normal 6 21 4 4 2 2" xfId="18144"/>
    <cellStyle name="Normal 6 21 4 4 3" xfId="18145"/>
    <cellStyle name="Normal 6 21 4 5" xfId="18146"/>
    <cellStyle name="Normal 6 21 4 5 2" xfId="18147"/>
    <cellStyle name="Normal 6 21 4 5 2 2" xfId="18148"/>
    <cellStyle name="Normal 6 21 4 5 3" xfId="18149"/>
    <cellStyle name="Normal 6 21 4 6" xfId="18150"/>
    <cellStyle name="Normal 6 21 4 6 2" xfId="18151"/>
    <cellStyle name="Normal 6 21 4 6 2 2" xfId="18152"/>
    <cellStyle name="Normal 6 21 4 6 3" xfId="18153"/>
    <cellStyle name="Normal 6 21 4 7" xfId="18154"/>
    <cellStyle name="Normal 6 21 4 7 2" xfId="18155"/>
    <cellStyle name="Normal 6 21 4 7 2 2" xfId="18156"/>
    <cellStyle name="Normal 6 21 4 7 3" xfId="18157"/>
    <cellStyle name="Normal 6 21 4 8" xfId="18158"/>
    <cellStyle name="Normal 6 21 4 8 2" xfId="18159"/>
    <cellStyle name="Normal 6 21 4 8 2 2" xfId="18160"/>
    <cellStyle name="Normal 6 21 4 8 3" xfId="18161"/>
    <cellStyle name="Normal 6 21 4 9" xfId="18162"/>
    <cellStyle name="Normal 6 21 4 9 2" xfId="18163"/>
    <cellStyle name="Normal 6 21 4 9 2 2" xfId="18164"/>
    <cellStyle name="Normal 6 21 4 9 3" xfId="18165"/>
    <cellStyle name="Normal 6 21 5" xfId="18166"/>
    <cellStyle name="Normal 6 21 5 10" xfId="18167"/>
    <cellStyle name="Normal 6 21 5 10 2" xfId="18168"/>
    <cellStyle name="Normal 6 21 5 10 2 2" xfId="18169"/>
    <cellStyle name="Normal 6 21 5 10 3" xfId="18170"/>
    <cellStyle name="Normal 6 21 5 11" xfId="18171"/>
    <cellStyle name="Normal 6 21 5 11 2" xfId="18172"/>
    <cellStyle name="Normal 6 21 5 11 2 2" xfId="18173"/>
    <cellStyle name="Normal 6 21 5 11 3" xfId="18174"/>
    <cellStyle name="Normal 6 21 5 12" xfId="18175"/>
    <cellStyle name="Normal 6 21 5 12 2" xfId="18176"/>
    <cellStyle name="Normal 6 21 5 12 2 2" xfId="18177"/>
    <cellStyle name="Normal 6 21 5 12 3" xfId="18178"/>
    <cellStyle name="Normal 6 21 5 13" xfId="18179"/>
    <cellStyle name="Normal 6 21 5 13 2" xfId="18180"/>
    <cellStyle name="Normal 6 21 5 13 2 2" xfId="18181"/>
    <cellStyle name="Normal 6 21 5 13 3" xfId="18182"/>
    <cellStyle name="Normal 6 21 5 14" xfId="18183"/>
    <cellStyle name="Normal 6 21 5 14 2" xfId="18184"/>
    <cellStyle name="Normal 6 21 5 14 2 2" xfId="18185"/>
    <cellStyle name="Normal 6 21 5 14 3" xfId="18186"/>
    <cellStyle name="Normal 6 21 5 15" xfId="18187"/>
    <cellStyle name="Normal 6 21 5 15 2" xfId="18188"/>
    <cellStyle name="Normal 6 21 5 15 2 2" xfId="18189"/>
    <cellStyle name="Normal 6 21 5 15 3" xfId="18190"/>
    <cellStyle name="Normal 6 21 5 16" xfId="18191"/>
    <cellStyle name="Normal 6 21 5 16 2" xfId="18192"/>
    <cellStyle name="Normal 6 21 5 17" xfId="18193"/>
    <cellStyle name="Normal 6 21 5 18" xfId="18194"/>
    <cellStyle name="Normal 6 21 5 19" xfId="18195"/>
    <cellStyle name="Normal 6 21 5 2" xfId="18196"/>
    <cellStyle name="Normal 6 21 5 2 10" xfId="18197"/>
    <cellStyle name="Normal 6 21 5 2 2" xfId="18198"/>
    <cellStyle name="Normal 6 21 5 2 2 2" xfId="18199"/>
    <cellStyle name="Normal 6 21 5 2 3" xfId="18200"/>
    <cellStyle name="Normal 6 21 5 2 4" xfId="18201"/>
    <cellStyle name="Normal 6 21 5 2 5" xfId="18202"/>
    <cellStyle name="Normal 6 21 5 2 6" xfId="18203"/>
    <cellStyle name="Normal 6 21 5 2 7" xfId="18204"/>
    <cellStyle name="Normal 6 21 5 2 8" xfId="18205"/>
    <cellStyle name="Normal 6 21 5 2 9" xfId="18206"/>
    <cellStyle name="Normal 6 21 5 20" xfId="18207"/>
    <cellStyle name="Normal 6 21 5 21" xfId="18208"/>
    <cellStyle name="Normal 6 21 5 22" xfId="18209"/>
    <cellStyle name="Normal 6 21 5 23" xfId="18210"/>
    <cellStyle name="Normal 6 21 5 24" xfId="18211"/>
    <cellStyle name="Normal 6 21 5 3" xfId="18212"/>
    <cellStyle name="Normal 6 21 5 3 10" xfId="18213"/>
    <cellStyle name="Normal 6 21 5 3 2" xfId="18214"/>
    <cellStyle name="Normal 6 21 5 3 2 2" xfId="18215"/>
    <cellStyle name="Normal 6 21 5 3 3" xfId="18216"/>
    <cellStyle name="Normal 6 21 5 3 4" xfId="18217"/>
    <cellStyle name="Normal 6 21 5 3 5" xfId="18218"/>
    <cellStyle name="Normal 6 21 5 3 6" xfId="18219"/>
    <cellStyle name="Normal 6 21 5 3 7" xfId="18220"/>
    <cellStyle name="Normal 6 21 5 3 8" xfId="18221"/>
    <cellStyle name="Normal 6 21 5 3 9" xfId="18222"/>
    <cellStyle name="Normal 6 21 5 4" xfId="18223"/>
    <cellStyle name="Normal 6 21 5 4 2" xfId="18224"/>
    <cellStyle name="Normal 6 21 5 4 2 2" xfId="18225"/>
    <cellStyle name="Normal 6 21 5 4 3" xfId="18226"/>
    <cellStyle name="Normal 6 21 5 5" xfId="18227"/>
    <cellStyle name="Normal 6 21 5 5 2" xfId="18228"/>
    <cellStyle name="Normal 6 21 5 5 2 2" xfId="18229"/>
    <cellStyle name="Normal 6 21 5 5 3" xfId="18230"/>
    <cellStyle name="Normal 6 21 5 6" xfId="18231"/>
    <cellStyle name="Normal 6 21 5 6 2" xfId="18232"/>
    <cellStyle name="Normal 6 21 5 6 2 2" xfId="18233"/>
    <cellStyle name="Normal 6 21 5 6 3" xfId="18234"/>
    <cellStyle name="Normal 6 21 5 7" xfId="18235"/>
    <cellStyle name="Normal 6 21 5 7 2" xfId="18236"/>
    <cellStyle name="Normal 6 21 5 7 2 2" xfId="18237"/>
    <cellStyle name="Normal 6 21 5 7 3" xfId="18238"/>
    <cellStyle name="Normal 6 21 5 8" xfId="18239"/>
    <cellStyle name="Normal 6 21 5 8 2" xfId="18240"/>
    <cellStyle name="Normal 6 21 5 8 2 2" xfId="18241"/>
    <cellStyle name="Normal 6 21 5 8 3" xfId="18242"/>
    <cellStyle name="Normal 6 21 5 9" xfId="18243"/>
    <cellStyle name="Normal 6 21 5 9 2" xfId="18244"/>
    <cellStyle name="Normal 6 21 5 9 2 2" xfId="18245"/>
    <cellStyle name="Normal 6 21 5 9 3" xfId="18246"/>
    <cellStyle name="Normal 6 21 6" xfId="18247"/>
    <cellStyle name="Normal 6 21 6 10" xfId="18248"/>
    <cellStyle name="Normal 6 21 6 2" xfId="18249"/>
    <cellStyle name="Normal 6 21 6 2 2" xfId="18250"/>
    <cellStyle name="Normal 6 21 6 3" xfId="18251"/>
    <cellStyle name="Normal 6 21 6 4" xfId="18252"/>
    <cellStyle name="Normal 6 21 6 5" xfId="18253"/>
    <cellStyle name="Normal 6 21 6 6" xfId="18254"/>
    <cellStyle name="Normal 6 21 6 7" xfId="18255"/>
    <cellStyle name="Normal 6 21 6 8" xfId="18256"/>
    <cellStyle name="Normal 6 21 6 9" xfId="18257"/>
    <cellStyle name="Normal 6 21 7" xfId="18258"/>
    <cellStyle name="Normal 6 21 7 10" xfId="18259"/>
    <cellStyle name="Normal 6 21 7 2" xfId="18260"/>
    <cellStyle name="Normal 6 21 7 2 2" xfId="18261"/>
    <cellStyle name="Normal 6 21 7 3" xfId="18262"/>
    <cellStyle name="Normal 6 21 7 4" xfId="18263"/>
    <cellStyle name="Normal 6 21 7 5" xfId="18264"/>
    <cellStyle name="Normal 6 21 7 6" xfId="18265"/>
    <cellStyle name="Normal 6 21 7 7" xfId="18266"/>
    <cellStyle name="Normal 6 21 7 8" xfId="18267"/>
    <cellStyle name="Normal 6 21 7 9" xfId="18268"/>
    <cellStyle name="Normal 6 21 8" xfId="18269"/>
    <cellStyle name="Normal 6 21 8 2" xfId="18270"/>
    <cellStyle name="Normal 6 21 8 2 2" xfId="18271"/>
    <cellStyle name="Normal 6 21 8 3" xfId="18272"/>
    <cellStyle name="Normal 6 21 9" xfId="18273"/>
    <cellStyle name="Normal 6 21 9 2" xfId="18274"/>
    <cellStyle name="Normal 6 21 9 2 2" xfId="18275"/>
    <cellStyle name="Normal 6 21 9 3" xfId="18276"/>
    <cellStyle name="Normal 6 22" xfId="18277"/>
    <cellStyle name="Normal 6 22 10" xfId="18278"/>
    <cellStyle name="Normal 6 22 10 2" xfId="18279"/>
    <cellStyle name="Normal 6 22 10 2 2" xfId="18280"/>
    <cellStyle name="Normal 6 22 10 3" xfId="18281"/>
    <cellStyle name="Normal 6 22 11" xfId="18282"/>
    <cellStyle name="Normal 6 22 11 2" xfId="18283"/>
    <cellStyle name="Normal 6 22 11 2 2" xfId="18284"/>
    <cellStyle name="Normal 6 22 11 3" xfId="18285"/>
    <cellStyle name="Normal 6 22 12" xfId="18286"/>
    <cellStyle name="Normal 6 22 12 2" xfId="18287"/>
    <cellStyle name="Normal 6 22 12 2 2" xfId="18288"/>
    <cellStyle name="Normal 6 22 12 3" xfId="18289"/>
    <cellStyle name="Normal 6 22 13" xfId="18290"/>
    <cellStyle name="Normal 6 22 13 2" xfId="18291"/>
    <cellStyle name="Normal 6 22 13 2 2" xfId="18292"/>
    <cellStyle name="Normal 6 22 13 3" xfId="18293"/>
    <cellStyle name="Normal 6 22 14" xfId="18294"/>
    <cellStyle name="Normal 6 22 14 2" xfId="18295"/>
    <cellStyle name="Normal 6 22 14 2 2" xfId="18296"/>
    <cellStyle name="Normal 6 22 14 3" xfId="18297"/>
    <cellStyle name="Normal 6 22 15" xfId="18298"/>
    <cellStyle name="Normal 6 22 15 2" xfId="18299"/>
    <cellStyle name="Normal 6 22 15 2 2" xfId="18300"/>
    <cellStyle name="Normal 6 22 15 3" xfId="18301"/>
    <cellStyle name="Normal 6 22 16" xfId="18302"/>
    <cellStyle name="Normal 6 22 16 2" xfId="18303"/>
    <cellStyle name="Normal 6 22 16 2 2" xfId="18304"/>
    <cellStyle name="Normal 6 22 16 3" xfId="18305"/>
    <cellStyle name="Normal 6 22 17" xfId="18306"/>
    <cellStyle name="Normal 6 22 17 2" xfId="18307"/>
    <cellStyle name="Normal 6 22 17 2 2" xfId="18308"/>
    <cellStyle name="Normal 6 22 17 3" xfId="18309"/>
    <cellStyle name="Normal 6 22 18" xfId="18310"/>
    <cellStyle name="Normal 6 22 18 2" xfId="18311"/>
    <cellStyle name="Normal 6 22 18 2 2" xfId="18312"/>
    <cellStyle name="Normal 6 22 18 3" xfId="18313"/>
    <cellStyle name="Normal 6 22 19" xfId="18314"/>
    <cellStyle name="Normal 6 22 19 2" xfId="18315"/>
    <cellStyle name="Normal 6 22 19 2 2" xfId="18316"/>
    <cellStyle name="Normal 6 22 19 3" xfId="18317"/>
    <cellStyle name="Normal 6 22 2" xfId="18318"/>
    <cellStyle name="Normal 6 22 2 10" xfId="18319"/>
    <cellStyle name="Normal 6 22 2 10 2" xfId="18320"/>
    <cellStyle name="Normal 6 22 2 10 2 2" xfId="18321"/>
    <cellStyle name="Normal 6 22 2 10 3" xfId="18322"/>
    <cellStyle name="Normal 6 22 2 11" xfId="18323"/>
    <cellStyle name="Normal 6 22 2 11 2" xfId="18324"/>
    <cellStyle name="Normal 6 22 2 11 2 2" xfId="18325"/>
    <cellStyle name="Normal 6 22 2 11 3" xfId="18326"/>
    <cellStyle name="Normal 6 22 2 12" xfId="18327"/>
    <cellStyle name="Normal 6 22 2 12 2" xfId="18328"/>
    <cellStyle name="Normal 6 22 2 12 2 2" xfId="18329"/>
    <cellStyle name="Normal 6 22 2 12 3" xfId="18330"/>
    <cellStyle name="Normal 6 22 2 13" xfId="18331"/>
    <cellStyle name="Normal 6 22 2 13 2" xfId="18332"/>
    <cellStyle name="Normal 6 22 2 13 2 2" xfId="18333"/>
    <cellStyle name="Normal 6 22 2 13 3" xfId="18334"/>
    <cellStyle name="Normal 6 22 2 14" xfId="18335"/>
    <cellStyle name="Normal 6 22 2 14 2" xfId="18336"/>
    <cellStyle name="Normal 6 22 2 14 2 2" xfId="18337"/>
    <cellStyle name="Normal 6 22 2 14 3" xfId="18338"/>
    <cellStyle name="Normal 6 22 2 15" xfId="18339"/>
    <cellStyle name="Normal 6 22 2 15 2" xfId="18340"/>
    <cellStyle name="Normal 6 22 2 15 2 2" xfId="18341"/>
    <cellStyle name="Normal 6 22 2 15 3" xfId="18342"/>
    <cellStyle name="Normal 6 22 2 16" xfId="18343"/>
    <cellStyle name="Normal 6 22 2 16 2" xfId="18344"/>
    <cellStyle name="Normal 6 22 2 17" xfId="18345"/>
    <cellStyle name="Normal 6 22 2 18" xfId="18346"/>
    <cellStyle name="Normal 6 22 2 19" xfId="18347"/>
    <cellStyle name="Normal 6 22 2 2" xfId="18348"/>
    <cellStyle name="Normal 6 22 2 2 10" xfId="18349"/>
    <cellStyle name="Normal 6 22 2 2 2" xfId="18350"/>
    <cellStyle name="Normal 6 22 2 2 2 2" xfId="18351"/>
    <cellStyle name="Normal 6 22 2 2 3" xfId="18352"/>
    <cellStyle name="Normal 6 22 2 2 4" xfId="18353"/>
    <cellStyle name="Normal 6 22 2 2 5" xfId="18354"/>
    <cellStyle name="Normal 6 22 2 2 6" xfId="18355"/>
    <cellStyle name="Normal 6 22 2 2 7" xfId="18356"/>
    <cellStyle name="Normal 6 22 2 2 8" xfId="18357"/>
    <cellStyle name="Normal 6 22 2 2 9" xfId="18358"/>
    <cellStyle name="Normal 6 22 2 20" xfId="18359"/>
    <cellStyle name="Normal 6 22 2 21" xfId="18360"/>
    <cellStyle name="Normal 6 22 2 22" xfId="18361"/>
    <cellStyle name="Normal 6 22 2 23" xfId="18362"/>
    <cellStyle name="Normal 6 22 2 24" xfId="18363"/>
    <cellStyle name="Normal 6 22 2 3" xfId="18364"/>
    <cellStyle name="Normal 6 22 2 3 10" xfId="18365"/>
    <cellStyle name="Normal 6 22 2 3 2" xfId="18366"/>
    <cellStyle name="Normal 6 22 2 3 2 2" xfId="18367"/>
    <cellStyle name="Normal 6 22 2 3 3" xfId="18368"/>
    <cellStyle name="Normal 6 22 2 3 4" xfId="18369"/>
    <cellStyle name="Normal 6 22 2 3 5" xfId="18370"/>
    <cellStyle name="Normal 6 22 2 3 6" xfId="18371"/>
    <cellStyle name="Normal 6 22 2 3 7" xfId="18372"/>
    <cellStyle name="Normal 6 22 2 3 8" xfId="18373"/>
    <cellStyle name="Normal 6 22 2 3 9" xfId="18374"/>
    <cellStyle name="Normal 6 22 2 4" xfId="18375"/>
    <cellStyle name="Normal 6 22 2 4 2" xfId="18376"/>
    <cellStyle name="Normal 6 22 2 4 2 2" xfId="18377"/>
    <cellStyle name="Normal 6 22 2 4 3" xfId="18378"/>
    <cellStyle name="Normal 6 22 2 5" xfId="18379"/>
    <cellStyle name="Normal 6 22 2 5 2" xfId="18380"/>
    <cellStyle name="Normal 6 22 2 5 2 2" xfId="18381"/>
    <cellStyle name="Normal 6 22 2 5 3" xfId="18382"/>
    <cellStyle name="Normal 6 22 2 6" xfId="18383"/>
    <cellStyle name="Normal 6 22 2 6 2" xfId="18384"/>
    <cellStyle name="Normal 6 22 2 6 2 2" xfId="18385"/>
    <cellStyle name="Normal 6 22 2 6 3" xfId="18386"/>
    <cellStyle name="Normal 6 22 2 7" xfId="18387"/>
    <cellStyle name="Normal 6 22 2 7 2" xfId="18388"/>
    <cellStyle name="Normal 6 22 2 7 2 2" xfId="18389"/>
    <cellStyle name="Normal 6 22 2 7 3" xfId="18390"/>
    <cellStyle name="Normal 6 22 2 8" xfId="18391"/>
    <cellStyle name="Normal 6 22 2 8 2" xfId="18392"/>
    <cellStyle name="Normal 6 22 2 8 2 2" xfId="18393"/>
    <cellStyle name="Normal 6 22 2 8 3" xfId="18394"/>
    <cellStyle name="Normal 6 22 2 9" xfId="18395"/>
    <cellStyle name="Normal 6 22 2 9 2" xfId="18396"/>
    <cellStyle name="Normal 6 22 2 9 2 2" xfId="18397"/>
    <cellStyle name="Normal 6 22 2 9 3" xfId="18398"/>
    <cellStyle name="Normal 6 22 20" xfId="18399"/>
    <cellStyle name="Normal 6 22 20 2" xfId="18400"/>
    <cellStyle name="Normal 6 22 21" xfId="18401"/>
    <cellStyle name="Normal 6 22 22" xfId="18402"/>
    <cellStyle name="Normal 6 22 23" xfId="18403"/>
    <cellStyle name="Normal 6 22 24" xfId="18404"/>
    <cellStyle name="Normal 6 22 25" xfId="18405"/>
    <cellStyle name="Normal 6 22 26" xfId="18406"/>
    <cellStyle name="Normal 6 22 27" xfId="18407"/>
    <cellStyle name="Normal 6 22 28" xfId="18408"/>
    <cellStyle name="Normal 6 22 3" xfId="18409"/>
    <cellStyle name="Normal 6 22 3 10" xfId="18410"/>
    <cellStyle name="Normal 6 22 3 10 2" xfId="18411"/>
    <cellStyle name="Normal 6 22 3 10 2 2" xfId="18412"/>
    <cellStyle name="Normal 6 22 3 10 3" xfId="18413"/>
    <cellStyle name="Normal 6 22 3 11" xfId="18414"/>
    <cellStyle name="Normal 6 22 3 11 2" xfId="18415"/>
    <cellStyle name="Normal 6 22 3 11 2 2" xfId="18416"/>
    <cellStyle name="Normal 6 22 3 11 3" xfId="18417"/>
    <cellStyle name="Normal 6 22 3 12" xfId="18418"/>
    <cellStyle name="Normal 6 22 3 12 2" xfId="18419"/>
    <cellStyle name="Normal 6 22 3 12 2 2" xfId="18420"/>
    <cellStyle name="Normal 6 22 3 12 3" xfId="18421"/>
    <cellStyle name="Normal 6 22 3 13" xfId="18422"/>
    <cellStyle name="Normal 6 22 3 13 2" xfId="18423"/>
    <cellStyle name="Normal 6 22 3 13 2 2" xfId="18424"/>
    <cellStyle name="Normal 6 22 3 13 3" xfId="18425"/>
    <cellStyle name="Normal 6 22 3 14" xfId="18426"/>
    <cellStyle name="Normal 6 22 3 14 2" xfId="18427"/>
    <cellStyle name="Normal 6 22 3 14 2 2" xfId="18428"/>
    <cellStyle name="Normal 6 22 3 14 3" xfId="18429"/>
    <cellStyle name="Normal 6 22 3 15" xfId="18430"/>
    <cellStyle name="Normal 6 22 3 15 2" xfId="18431"/>
    <cellStyle name="Normal 6 22 3 15 2 2" xfId="18432"/>
    <cellStyle name="Normal 6 22 3 15 3" xfId="18433"/>
    <cellStyle name="Normal 6 22 3 16" xfId="18434"/>
    <cellStyle name="Normal 6 22 3 16 2" xfId="18435"/>
    <cellStyle name="Normal 6 22 3 17" xfId="18436"/>
    <cellStyle name="Normal 6 22 3 18" xfId="18437"/>
    <cellStyle name="Normal 6 22 3 19" xfId="18438"/>
    <cellStyle name="Normal 6 22 3 2" xfId="18439"/>
    <cellStyle name="Normal 6 22 3 2 10" xfId="18440"/>
    <cellStyle name="Normal 6 22 3 2 2" xfId="18441"/>
    <cellStyle name="Normal 6 22 3 2 2 2" xfId="18442"/>
    <cellStyle name="Normal 6 22 3 2 3" xfId="18443"/>
    <cellStyle name="Normal 6 22 3 2 4" xfId="18444"/>
    <cellStyle name="Normal 6 22 3 2 5" xfId="18445"/>
    <cellStyle name="Normal 6 22 3 2 6" xfId="18446"/>
    <cellStyle name="Normal 6 22 3 2 7" xfId="18447"/>
    <cellStyle name="Normal 6 22 3 2 8" xfId="18448"/>
    <cellStyle name="Normal 6 22 3 2 9" xfId="18449"/>
    <cellStyle name="Normal 6 22 3 20" xfId="18450"/>
    <cellStyle name="Normal 6 22 3 21" xfId="18451"/>
    <cellStyle name="Normal 6 22 3 22" xfId="18452"/>
    <cellStyle name="Normal 6 22 3 23" xfId="18453"/>
    <cellStyle name="Normal 6 22 3 24" xfId="18454"/>
    <cellStyle name="Normal 6 22 3 3" xfId="18455"/>
    <cellStyle name="Normal 6 22 3 3 10" xfId="18456"/>
    <cellStyle name="Normal 6 22 3 3 2" xfId="18457"/>
    <cellStyle name="Normal 6 22 3 3 2 2" xfId="18458"/>
    <cellStyle name="Normal 6 22 3 3 3" xfId="18459"/>
    <cellStyle name="Normal 6 22 3 3 4" xfId="18460"/>
    <cellStyle name="Normal 6 22 3 3 5" xfId="18461"/>
    <cellStyle name="Normal 6 22 3 3 6" xfId="18462"/>
    <cellStyle name="Normal 6 22 3 3 7" xfId="18463"/>
    <cellStyle name="Normal 6 22 3 3 8" xfId="18464"/>
    <cellStyle name="Normal 6 22 3 3 9" xfId="18465"/>
    <cellStyle name="Normal 6 22 3 4" xfId="18466"/>
    <cellStyle name="Normal 6 22 3 4 2" xfId="18467"/>
    <cellStyle name="Normal 6 22 3 4 2 2" xfId="18468"/>
    <cellStyle name="Normal 6 22 3 4 3" xfId="18469"/>
    <cellStyle name="Normal 6 22 3 5" xfId="18470"/>
    <cellStyle name="Normal 6 22 3 5 2" xfId="18471"/>
    <cellStyle name="Normal 6 22 3 5 2 2" xfId="18472"/>
    <cellStyle name="Normal 6 22 3 5 3" xfId="18473"/>
    <cellStyle name="Normal 6 22 3 6" xfId="18474"/>
    <cellStyle name="Normal 6 22 3 6 2" xfId="18475"/>
    <cellStyle name="Normal 6 22 3 6 2 2" xfId="18476"/>
    <cellStyle name="Normal 6 22 3 6 3" xfId="18477"/>
    <cellStyle name="Normal 6 22 3 7" xfId="18478"/>
    <cellStyle name="Normal 6 22 3 7 2" xfId="18479"/>
    <cellStyle name="Normal 6 22 3 7 2 2" xfId="18480"/>
    <cellStyle name="Normal 6 22 3 7 3" xfId="18481"/>
    <cellStyle name="Normal 6 22 3 8" xfId="18482"/>
    <cellStyle name="Normal 6 22 3 8 2" xfId="18483"/>
    <cellStyle name="Normal 6 22 3 8 2 2" xfId="18484"/>
    <cellStyle name="Normal 6 22 3 8 3" xfId="18485"/>
    <cellStyle name="Normal 6 22 3 9" xfId="18486"/>
    <cellStyle name="Normal 6 22 3 9 2" xfId="18487"/>
    <cellStyle name="Normal 6 22 3 9 2 2" xfId="18488"/>
    <cellStyle name="Normal 6 22 3 9 3" xfId="18489"/>
    <cellStyle name="Normal 6 22 4" xfId="18490"/>
    <cellStyle name="Normal 6 22 4 10" xfId="18491"/>
    <cellStyle name="Normal 6 22 4 10 2" xfId="18492"/>
    <cellStyle name="Normal 6 22 4 10 2 2" xfId="18493"/>
    <cellStyle name="Normal 6 22 4 10 3" xfId="18494"/>
    <cellStyle name="Normal 6 22 4 11" xfId="18495"/>
    <cellStyle name="Normal 6 22 4 11 2" xfId="18496"/>
    <cellStyle name="Normal 6 22 4 11 2 2" xfId="18497"/>
    <cellStyle name="Normal 6 22 4 11 3" xfId="18498"/>
    <cellStyle name="Normal 6 22 4 12" xfId="18499"/>
    <cellStyle name="Normal 6 22 4 12 2" xfId="18500"/>
    <cellStyle name="Normal 6 22 4 12 2 2" xfId="18501"/>
    <cellStyle name="Normal 6 22 4 12 3" xfId="18502"/>
    <cellStyle name="Normal 6 22 4 13" xfId="18503"/>
    <cellStyle name="Normal 6 22 4 13 2" xfId="18504"/>
    <cellStyle name="Normal 6 22 4 13 2 2" xfId="18505"/>
    <cellStyle name="Normal 6 22 4 13 3" xfId="18506"/>
    <cellStyle name="Normal 6 22 4 14" xfId="18507"/>
    <cellStyle name="Normal 6 22 4 14 2" xfId="18508"/>
    <cellStyle name="Normal 6 22 4 14 2 2" xfId="18509"/>
    <cellStyle name="Normal 6 22 4 14 3" xfId="18510"/>
    <cellStyle name="Normal 6 22 4 15" xfId="18511"/>
    <cellStyle name="Normal 6 22 4 15 2" xfId="18512"/>
    <cellStyle name="Normal 6 22 4 15 2 2" xfId="18513"/>
    <cellStyle name="Normal 6 22 4 15 3" xfId="18514"/>
    <cellStyle name="Normal 6 22 4 16" xfId="18515"/>
    <cellStyle name="Normal 6 22 4 16 2" xfId="18516"/>
    <cellStyle name="Normal 6 22 4 17" xfId="18517"/>
    <cellStyle name="Normal 6 22 4 18" xfId="18518"/>
    <cellStyle name="Normal 6 22 4 19" xfId="18519"/>
    <cellStyle name="Normal 6 22 4 2" xfId="18520"/>
    <cellStyle name="Normal 6 22 4 2 10" xfId="18521"/>
    <cellStyle name="Normal 6 22 4 2 2" xfId="18522"/>
    <cellStyle name="Normal 6 22 4 2 2 2" xfId="18523"/>
    <cellStyle name="Normal 6 22 4 2 3" xfId="18524"/>
    <cellStyle name="Normal 6 22 4 2 4" xfId="18525"/>
    <cellStyle name="Normal 6 22 4 2 5" xfId="18526"/>
    <cellStyle name="Normal 6 22 4 2 6" xfId="18527"/>
    <cellStyle name="Normal 6 22 4 2 7" xfId="18528"/>
    <cellStyle name="Normal 6 22 4 2 8" xfId="18529"/>
    <cellStyle name="Normal 6 22 4 2 9" xfId="18530"/>
    <cellStyle name="Normal 6 22 4 20" xfId="18531"/>
    <cellStyle name="Normal 6 22 4 21" xfId="18532"/>
    <cellStyle name="Normal 6 22 4 22" xfId="18533"/>
    <cellStyle name="Normal 6 22 4 23" xfId="18534"/>
    <cellStyle name="Normal 6 22 4 24" xfId="18535"/>
    <cellStyle name="Normal 6 22 4 3" xfId="18536"/>
    <cellStyle name="Normal 6 22 4 3 10" xfId="18537"/>
    <cellStyle name="Normal 6 22 4 3 2" xfId="18538"/>
    <cellStyle name="Normal 6 22 4 3 2 2" xfId="18539"/>
    <cellStyle name="Normal 6 22 4 3 3" xfId="18540"/>
    <cellStyle name="Normal 6 22 4 3 4" xfId="18541"/>
    <cellStyle name="Normal 6 22 4 3 5" xfId="18542"/>
    <cellStyle name="Normal 6 22 4 3 6" xfId="18543"/>
    <cellStyle name="Normal 6 22 4 3 7" xfId="18544"/>
    <cellStyle name="Normal 6 22 4 3 8" xfId="18545"/>
    <cellStyle name="Normal 6 22 4 3 9" xfId="18546"/>
    <cellStyle name="Normal 6 22 4 4" xfId="18547"/>
    <cellStyle name="Normal 6 22 4 4 2" xfId="18548"/>
    <cellStyle name="Normal 6 22 4 4 2 2" xfId="18549"/>
    <cellStyle name="Normal 6 22 4 4 3" xfId="18550"/>
    <cellStyle name="Normal 6 22 4 5" xfId="18551"/>
    <cellStyle name="Normal 6 22 4 5 2" xfId="18552"/>
    <cellStyle name="Normal 6 22 4 5 2 2" xfId="18553"/>
    <cellStyle name="Normal 6 22 4 5 3" xfId="18554"/>
    <cellStyle name="Normal 6 22 4 6" xfId="18555"/>
    <cellStyle name="Normal 6 22 4 6 2" xfId="18556"/>
    <cellStyle name="Normal 6 22 4 6 2 2" xfId="18557"/>
    <cellStyle name="Normal 6 22 4 6 3" xfId="18558"/>
    <cellStyle name="Normal 6 22 4 7" xfId="18559"/>
    <cellStyle name="Normal 6 22 4 7 2" xfId="18560"/>
    <cellStyle name="Normal 6 22 4 7 2 2" xfId="18561"/>
    <cellStyle name="Normal 6 22 4 7 3" xfId="18562"/>
    <cellStyle name="Normal 6 22 4 8" xfId="18563"/>
    <cellStyle name="Normal 6 22 4 8 2" xfId="18564"/>
    <cellStyle name="Normal 6 22 4 8 2 2" xfId="18565"/>
    <cellStyle name="Normal 6 22 4 8 3" xfId="18566"/>
    <cellStyle name="Normal 6 22 4 9" xfId="18567"/>
    <cellStyle name="Normal 6 22 4 9 2" xfId="18568"/>
    <cellStyle name="Normal 6 22 4 9 2 2" xfId="18569"/>
    <cellStyle name="Normal 6 22 4 9 3" xfId="18570"/>
    <cellStyle name="Normal 6 22 5" xfId="18571"/>
    <cellStyle name="Normal 6 22 5 10" xfId="18572"/>
    <cellStyle name="Normal 6 22 5 10 2" xfId="18573"/>
    <cellStyle name="Normal 6 22 5 10 2 2" xfId="18574"/>
    <cellStyle name="Normal 6 22 5 10 3" xfId="18575"/>
    <cellStyle name="Normal 6 22 5 11" xfId="18576"/>
    <cellStyle name="Normal 6 22 5 11 2" xfId="18577"/>
    <cellStyle name="Normal 6 22 5 11 2 2" xfId="18578"/>
    <cellStyle name="Normal 6 22 5 11 3" xfId="18579"/>
    <cellStyle name="Normal 6 22 5 12" xfId="18580"/>
    <cellStyle name="Normal 6 22 5 12 2" xfId="18581"/>
    <cellStyle name="Normal 6 22 5 12 2 2" xfId="18582"/>
    <cellStyle name="Normal 6 22 5 12 3" xfId="18583"/>
    <cellStyle name="Normal 6 22 5 13" xfId="18584"/>
    <cellStyle name="Normal 6 22 5 13 2" xfId="18585"/>
    <cellStyle name="Normal 6 22 5 13 2 2" xfId="18586"/>
    <cellStyle name="Normal 6 22 5 13 3" xfId="18587"/>
    <cellStyle name="Normal 6 22 5 14" xfId="18588"/>
    <cellStyle name="Normal 6 22 5 14 2" xfId="18589"/>
    <cellStyle name="Normal 6 22 5 14 2 2" xfId="18590"/>
    <cellStyle name="Normal 6 22 5 14 3" xfId="18591"/>
    <cellStyle name="Normal 6 22 5 15" xfId="18592"/>
    <cellStyle name="Normal 6 22 5 15 2" xfId="18593"/>
    <cellStyle name="Normal 6 22 5 15 2 2" xfId="18594"/>
    <cellStyle name="Normal 6 22 5 15 3" xfId="18595"/>
    <cellStyle name="Normal 6 22 5 16" xfId="18596"/>
    <cellStyle name="Normal 6 22 5 16 2" xfId="18597"/>
    <cellStyle name="Normal 6 22 5 17" xfId="18598"/>
    <cellStyle name="Normal 6 22 5 18" xfId="18599"/>
    <cellStyle name="Normal 6 22 5 19" xfId="18600"/>
    <cellStyle name="Normal 6 22 5 2" xfId="18601"/>
    <cellStyle name="Normal 6 22 5 2 10" xfId="18602"/>
    <cellStyle name="Normal 6 22 5 2 2" xfId="18603"/>
    <cellStyle name="Normal 6 22 5 2 2 2" xfId="18604"/>
    <cellStyle name="Normal 6 22 5 2 3" xfId="18605"/>
    <cellStyle name="Normal 6 22 5 2 4" xfId="18606"/>
    <cellStyle name="Normal 6 22 5 2 5" xfId="18607"/>
    <cellStyle name="Normal 6 22 5 2 6" xfId="18608"/>
    <cellStyle name="Normal 6 22 5 2 7" xfId="18609"/>
    <cellStyle name="Normal 6 22 5 2 8" xfId="18610"/>
    <cellStyle name="Normal 6 22 5 2 9" xfId="18611"/>
    <cellStyle name="Normal 6 22 5 20" xfId="18612"/>
    <cellStyle name="Normal 6 22 5 21" xfId="18613"/>
    <cellStyle name="Normal 6 22 5 22" xfId="18614"/>
    <cellStyle name="Normal 6 22 5 23" xfId="18615"/>
    <cellStyle name="Normal 6 22 5 24" xfId="18616"/>
    <cellStyle name="Normal 6 22 5 3" xfId="18617"/>
    <cellStyle name="Normal 6 22 5 3 10" xfId="18618"/>
    <cellStyle name="Normal 6 22 5 3 2" xfId="18619"/>
    <cellStyle name="Normal 6 22 5 3 2 2" xfId="18620"/>
    <cellStyle name="Normal 6 22 5 3 3" xfId="18621"/>
    <cellStyle name="Normal 6 22 5 3 4" xfId="18622"/>
    <cellStyle name="Normal 6 22 5 3 5" xfId="18623"/>
    <cellStyle name="Normal 6 22 5 3 6" xfId="18624"/>
    <cellStyle name="Normal 6 22 5 3 7" xfId="18625"/>
    <cellStyle name="Normal 6 22 5 3 8" xfId="18626"/>
    <cellStyle name="Normal 6 22 5 3 9" xfId="18627"/>
    <cellStyle name="Normal 6 22 5 4" xfId="18628"/>
    <cellStyle name="Normal 6 22 5 4 2" xfId="18629"/>
    <cellStyle name="Normal 6 22 5 4 2 2" xfId="18630"/>
    <cellStyle name="Normal 6 22 5 4 3" xfId="18631"/>
    <cellStyle name="Normal 6 22 5 5" xfId="18632"/>
    <cellStyle name="Normal 6 22 5 5 2" xfId="18633"/>
    <cellStyle name="Normal 6 22 5 5 2 2" xfId="18634"/>
    <cellStyle name="Normal 6 22 5 5 3" xfId="18635"/>
    <cellStyle name="Normal 6 22 5 6" xfId="18636"/>
    <cellStyle name="Normal 6 22 5 6 2" xfId="18637"/>
    <cellStyle name="Normal 6 22 5 6 2 2" xfId="18638"/>
    <cellStyle name="Normal 6 22 5 6 3" xfId="18639"/>
    <cellStyle name="Normal 6 22 5 7" xfId="18640"/>
    <cellStyle name="Normal 6 22 5 7 2" xfId="18641"/>
    <cellStyle name="Normal 6 22 5 7 2 2" xfId="18642"/>
    <cellStyle name="Normal 6 22 5 7 3" xfId="18643"/>
    <cellStyle name="Normal 6 22 5 8" xfId="18644"/>
    <cellStyle name="Normal 6 22 5 8 2" xfId="18645"/>
    <cellStyle name="Normal 6 22 5 8 2 2" xfId="18646"/>
    <cellStyle name="Normal 6 22 5 8 3" xfId="18647"/>
    <cellStyle name="Normal 6 22 5 9" xfId="18648"/>
    <cellStyle name="Normal 6 22 5 9 2" xfId="18649"/>
    <cellStyle name="Normal 6 22 5 9 2 2" xfId="18650"/>
    <cellStyle name="Normal 6 22 5 9 3" xfId="18651"/>
    <cellStyle name="Normal 6 22 6" xfId="18652"/>
    <cellStyle name="Normal 6 22 6 10" xfId="18653"/>
    <cellStyle name="Normal 6 22 6 2" xfId="18654"/>
    <cellStyle name="Normal 6 22 6 2 2" xfId="18655"/>
    <cellStyle name="Normal 6 22 6 3" xfId="18656"/>
    <cellStyle name="Normal 6 22 6 4" xfId="18657"/>
    <cellStyle name="Normal 6 22 6 5" xfId="18658"/>
    <cellStyle name="Normal 6 22 6 6" xfId="18659"/>
    <cellStyle name="Normal 6 22 6 7" xfId="18660"/>
    <cellStyle name="Normal 6 22 6 8" xfId="18661"/>
    <cellStyle name="Normal 6 22 6 9" xfId="18662"/>
    <cellStyle name="Normal 6 22 7" xfId="18663"/>
    <cellStyle name="Normal 6 22 7 10" xfId="18664"/>
    <cellStyle name="Normal 6 22 7 2" xfId="18665"/>
    <cellStyle name="Normal 6 22 7 2 2" xfId="18666"/>
    <cellStyle name="Normal 6 22 7 3" xfId="18667"/>
    <cellStyle name="Normal 6 22 7 4" xfId="18668"/>
    <cellStyle name="Normal 6 22 7 5" xfId="18669"/>
    <cellStyle name="Normal 6 22 7 6" xfId="18670"/>
    <cellStyle name="Normal 6 22 7 7" xfId="18671"/>
    <cellStyle name="Normal 6 22 7 8" xfId="18672"/>
    <cellStyle name="Normal 6 22 7 9" xfId="18673"/>
    <cellStyle name="Normal 6 22 8" xfId="18674"/>
    <cellStyle name="Normal 6 22 8 2" xfId="18675"/>
    <cellStyle name="Normal 6 22 8 2 2" xfId="18676"/>
    <cellStyle name="Normal 6 22 8 3" xfId="18677"/>
    <cellStyle name="Normal 6 22 9" xfId="18678"/>
    <cellStyle name="Normal 6 22 9 2" xfId="18679"/>
    <cellStyle name="Normal 6 22 9 2 2" xfId="18680"/>
    <cellStyle name="Normal 6 22 9 3" xfId="18681"/>
    <cellStyle name="Normal 6 23" xfId="18682"/>
    <cellStyle name="Normal 6 23 10" xfId="18683"/>
    <cellStyle name="Normal 6 23 10 2" xfId="18684"/>
    <cellStyle name="Normal 6 23 10 2 2" xfId="18685"/>
    <cellStyle name="Normal 6 23 10 3" xfId="18686"/>
    <cellStyle name="Normal 6 23 11" xfId="18687"/>
    <cellStyle name="Normal 6 23 11 2" xfId="18688"/>
    <cellStyle name="Normal 6 23 11 2 2" xfId="18689"/>
    <cellStyle name="Normal 6 23 11 3" xfId="18690"/>
    <cellStyle name="Normal 6 23 12" xfId="18691"/>
    <cellStyle name="Normal 6 23 12 2" xfId="18692"/>
    <cellStyle name="Normal 6 23 12 2 2" xfId="18693"/>
    <cellStyle name="Normal 6 23 12 3" xfId="18694"/>
    <cellStyle name="Normal 6 23 13" xfId="18695"/>
    <cellStyle name="Normal 6 23 13 2" xfId="18696"/>
    <cellStyle name="Normal 6 23 13 2 2" xfId="18697"/>
    <cellStyle name="Normal 6 23 13 3" xfId="18698"/>
    <cellStyle name="Normal 6 23 14" xfId="18699"/>
    <cellStyle name="Normal 6 23 14 2" xfId="18700"/>
    <cellStyle name="Normal 6 23 14 2 2" xfId="18701"/>
    <cellStyle name="Normal 6 23 14 3" xfId="18702"/>
    <cellStyle name="Normal 6 23 15" xfId="18703"/>
    <cellStyle name="Normal 6 23 15 2" xfId="18704"/>
    <cellStyle name="Normal 6 23 15 2 2" xfId="18705"/>
    <cellStyle name="Normal 6 23 15 3" xfId="18706"/>
    <cellStyle name="Normal 6 23 16" xfId="18707"/>
    <cellStyle name="Normal 6 23 16 2" xfId="18708"/>
    <cellStyle name="Normal 6 23 16 2 2" xfId="18709"/>
    <cellStyle name="Normal 6 23 16 3" xfId="18710"/>
    <cellStyle name="Normal 6 23 17" xfId="18711"/>
    <cellStyle name="Normal 6 23 17 2" xfId="18712"/>
    <cellStyle name="Normal 6 23 17 2 2" xfId="18713"/>
    <cellStyle name="Normal 6 23 17 3" xfId="18714"/>
    <cellStyle name="Normal 6 23 18" xfId="18715"/>
    <cellStyle name="Normal 6 23 18 2" xfId="18716"/>
    <cellStyle name="Normal 6 23 18 2 2" xfId="18717"/>
    <cellStyle name="Normal 6 23 18 3" xfId="18718"/>
    <cellStyle name="Normal 6 23 19" xfId="18719"/>
    <cellStyle name="Normal 6 23 19 2" xfId="18720"/>
    <cellStyle name="Normal 6 23 19 2 2" xfId="18721"/>
    <cellStyle name="Normal 6 23 19 3" xfId="18722"/>
    <cellStyle name="Normal 6 23 2" xfId="18723"/>
    <cellStyle name="Normal 6 23 2 10" xfId="18724"/>
    <cellStyle name="Normal 6 23 2 10 2" xfId="18725"/>
    <cellStyle name="Normal 6 23 2 10 2 2" xfId="18726"/>
    <cellStyle name="Normal 6 23 2 10 3" xfId="18727"/>
    <cellStyle name="Normal 6 23 2 11" xfId="18728"/>
    <cellStyle name="Normal 6 23 2 11 2" xfId="18729"/>
    <cellStyle name="Normal 6 23 2 11 2 2" xfId="18730"/>
    <cellStyle name="Normal 6 23 2 11 3" xfId="18731"/>
    <cellStyle name="Normal 6 23 2 12" xfId="18732"/>
    <cellStyle name="Normal 6 23 2 12 2" xfId="18733"/>
    <cellStyle name="Normal 6 23 2 12 2 2" xfId="18734"/>
    <cellStyle name="Normal 6 23 2 12 3" xfId="18735"/>
    <cellStyle name="Normal 6 23 2 13" xfId="18736"/>
    <cellStyle name="Normal 6 23 2 13 2" xfId="18737"/>
    <cellStyle name="Normal 6 23 2 13 2 2" xfId="18738"/>
    <cellStyle name="Normal 6 23 2 13 3" xfId="18739"/>
    <cellStyle name="Normal 6 23 2 14" xfId="18740"/>
    <cellStyle name="Normal 6 23 2 14 2" xfId="18741"/>
    <cellStyle name="Normal 6 23 2 14 2 2" xfId="18742"/>
    <cellStyle name="Normal 6 23 2 14 3" xfId="18743"/>
    <cellStyle name="Normal 6 23 2 15" xfId="18744"/>
    <cellStyle name="Normal 6 23 2 15 2" xfId="18745"/>
    <cellStyle name="Normal 6 23 2 15 2 2" xfId="18746"/>
    <cellStyle name="Normal 6 23 2 15 3" xfId="18747"/>
    <cellStyle name="Normal 6 23 2 16" xfId="18748"/>
    <cellStyle name="Normal 6 23 2 16 2" xfId="18749"/>
    <cellStyle name="Normal 6 23 2 17" xfId="18750"/>
    <cellStyle name="Normal 6 23 2 18" xfId="18751"/>
    <cellStyle name="Normal 6 23 2 19" xfId="18752"/>
    <cellStyle name="Normal 6 23 2 2" xfId="18753"/>
    <cellStyle name="Normal 6 23 2 2 10" xfId="18754"/>
    <cellStyle name="Normal 6 23 2 2 2" xfId="18755"/>
    <cellStyle name="Normal 6 23 2 2 2 2" xfId="18756"/>
    <cellStyle name="Normal 6 23 2 2 3" xfId="18757"/>
    <cellStyle name="Normal 6 23 2 2 4" xfId="18758"/>
    <cellStyle name="Normal 6 23 2 2 5" xfId="18759"/>
    <cellStyle name="Normal 6 23 2 2 6" xfId="18760"/>
    <cellStyle name="Normal 6 23 2 2 7" xfId="18761"/>
    <cellStyle name="Normal 6 23 2 2 8" xfId="18762"/>
    <cellStyle name="Normal 6 23 2 2 9" xfId="18763"/>
    <cellStyle name="Normal 6 23 2 20" xfId="18764"/>
    <cellStyle name="Normal 6 23 2 21" xfId="18765"/>
    <cellStyle name="Normal 6 23 2 22" xfId="18766"/>
    <cellStyle name="Normal 6 23 2 23" xfId="18767"/>
    <cellStyle name="Normal 6 23 2 24" xfId="18768"/>
    <cellStyle name="Normal 6 23 2 3" xfId="18769"/>
    <cellStyle name="Normal 6 23 2 3 10" xfId="18770"/>
    <cellStyle name="Normal 6 23 2 3 2" xfId="18771"/>
    <cellStyle name="Normal 6 23 2 3 2 2" xfId="18772"/>
    <cellStyle name="Normal 6 23 2 3 3" xfId="18773"/>
    <cellStyle name="Normal 6 23 2 3 4" xfId="18774"/>
    <cellStyle name="Normal 6 23 2 3 5" xfId="18775"/>
    <cellStyle name="Normal 6 23 2 3 6" xfId="18776"/>
    <cellStyle name="Normal 6 23 2 3 7" xfId="18777"/>
    <cellStyle name="Normal 6 23 2 3 8" xfId="18778"/>
    <cellStyle name="Normal 6 23 2 3 9" xfId="18779"/>
    <cellStyle name="Normal 6 23 2 4" xfId="18780"/>
    <cellStyle name="Normal 6 23 2 4 2" xfId="18781"/>
    <cellStyle name="Normal 6 23 2 4 2 2" xfId="18782"/>
    <cellStyle name="Normal 6 23 2 4 3" xfId="18783"/>
    <cellStyle name="Normal 6 23 2 5" xfId="18784"/>
    <cellStyle name="Normal 6 23 2 5 2" xfId="18785"/>
    <cellStyle name="Normal 6 23 2 5 2 2" xfId="18786"/>
    <cellStyle name="Normal 6 23 2 5 3" xfId="18787"/>
    <cellStyle name="Normal 6 23 2 6" xfId="18788"/>
    <cellStyle name="Normal 6 23 2 6 2" xfId="18789"/>
    <cellStyle name="Normal 6 23 2 6 2 2" xfId="18790"/>
    <cellStyle name="Normal 6 23 2 6 3" xfId="18791"/>
    <cellStyle name="Normal 6 23 2 7" xfId="18792"/>
    <cellStyle name="Normal 6 23 2 7 2" xfId="18793"/>
    <cellStyle name="Normal 6 23 2 7 2 2" xfId="18794"/>
    <cellStyle name="Normal 6 23 2 7 3" xfId="18795"/>
    <cellStyle name="Normal 6 23 2 8" xfId="18796"/>
    <cellStyle name="Normal 6 23 2 8 2" xfId="18797"/>
    <cellStyle name="Normal 6 23 2 8 2 2" xfId="18798"/>
    <cellStyle name="Normal 6 23 2 8 3" xfId="18799"/>
    <cellStyle name="Normal 6 23 2 9" xfId="18800"/>
    <cellStyle name="Normal 6 23 2 9 2" xfId="18801"/>
    <cellStyle name="Normal 6 23 2 9 2 2" xfId="18802"/>
    <cellStyle name="Normal 6 23 2 9 3" xfId="18803"/>
    <cellStyle name="Normal 6 23 20" xfId="18804"/>
    <cellStyle name="Normal 6 23 20 2" xfId="18805"/>
    <cellStyle name="Normal 6 23 21" xfId="18806"/>
    <cellStyle name="Normal 6 23 22" xfId="18807"/>
    <cellStyle name="Normal 6 23 23" xfId="18808"/>
    <cellStyle name="Normal 6 23 24" xfId="18809"/>
    <cellStyle name="Normal 6 23 25" xfId="18810"/>
    <cellStyle name="Normal 6 23 26" xfId="18811"/>
    <cellStyle name="Normal 6 23 27" xfId="18812"/>
    <cellStyle name="Normal 6 23 28" xfId="18813"/>
    <cellStyle name="Normal 6 23 3" xfId="18814"/>
    <cellStyle name="Normal 6 23 3 10" xfId="18815"/>
    <cellStyle name="Normal 6 23 3 10 2" xfId="18816"/>
    <cellStyle name="Normal 6 23 3 10 2 2" xfId="18817"/>
    <cellStyle name="Normal 6 23 3 10 3" xfId="18818"/>
    <cellStyle name="Normal 6 23 3 11" xfId="18819"/>
    <cellStyle name="Normal 6 23 3 11 2" xfId="18820"/>
    <cellStyle name="Normal 6 23 3 11 2 2" xfId="18821"/>
    <cellStyle name="Normal 6 23 3 11 3" xfId="18822"/>
    <cellStyle name="Normal 6 23 3 12" xfId="18823"/>
    <cellStyle name="Normal 6 23 3 12 2" xfId="18824"/>
    <cellStyle name="Normal 6 23 3 12 2 2" xfId="18825"/>
    <cellStyle name="Normal 6 23 3 12 3" xfId="18826"/>
    <cellStyle name="Normal 6 23 3 13" xfId="18827"/>
    <cellStyle name="Normal 6 23 3 13 2" xfId="18828"/>
    <cellStyle name="Normal 6 23 3 13 2 2" xfId="18829"/>
    <cellStyle name="Normal 6 23 3 13 3" xfId="18830"/>
    <cellStyle name="Normal 6 23 3 14" xfId="18831"/>
    <cellStyle name="Normal 6 23 3 14 2" xfId="18832"/>
    <cellStyle name="Normal 6 23 3 14 2 2" xfId="18833"/>
    <cellStyle name="Normal 6 23 3 14 3" xfId="18834"/>
    <cellStyle name="Normal 6 23 3 15" xfId="18835"/>
    <cellStyle name="Normal 6 23 3 15 2" xfId="18836"/>
    <cellStyle name="Normal 6 23 3 15 2 2" xfId="18837"/>
    <cellStyle name="Normal 6 23 3 15 3" xfId="18838"/>
    <cellStyle name="Normal 6 23 3 16" xfId="18839"/>
    <cellStyle name="Normal 6 23 3 16 2" xfId="18840"/>
    <cellStyle name="Normal 6 23 3 17" xfId="18841"/>
    <cellStyle name="Normal 6 23 3 18" xfId="18842"/>
    <cellStyle name="Normal 6 23 3 19" xfId="18843"/>
    <cellStyle name="Normal 6 23 3 2" xfId="18844"/>
    <cellStyle name="Normal 6 23 3 2 10" xfId="18845"/>
    <cellStyle name="Normal 6 23 3 2 2" xfId="18846"/>
    <cellStyle name="Normal 6 23 3 2 2 2" xfId="18847"/>
    <cellStyle name="Normal 6 23 3 2 3" xfId="18848"/>
    <cellStyle name="Normal 6 23 3 2 4" xfId="18849"/>
    <cellStyle name="Normal 6 23 3 2 5" xfId="18850"/>
    <cellStyle name="Normal 6 23 3 2 6" xfId="18851"/>
    <cellStyle name="Normal 6 23 3 2 7" xfId="18852"/>
    <cellStyle name="Normal 6 23 3 2 8" xfId="18853"/>
    <cellStyle name="Normal 6 23 3 2 9" xfId="18854"/>
    <cellStyle name="Normal 6 23 3 20" xfId="18855"/>
    <cellStyle name="Normal 6 23 3 21" xfId="18856"/>
    <cellStyle name="Normal 6 23 3 22" xfId="18857"/>
    <cellStyle name="Normal 6 23 3 23" xfId="18858"/>
    <cellStyle name="Normal 6 23 3 24" xfId="18859"/>
    <cellStyle name="Normal 6 23 3 3" xfId="18860"/>
    <cellStyle name="Normal 6 23 3 3 10" xfId="18861"/>
    <cellStyle name="Normal 6 23 3 3 2" xfId="18862"/>
    <cellStyle name="Normal 6 23 3 3 2 2" xfId="18863"/>
    <cellStyle name="Normal 6 23 3 3 3" xfId="18864"/>
    <cellStyle name="Normal 6 23 3 3 4" xfId="18865"/>
    <cellStyle name="Normal 6 23 3 3 5" xfId="18866"/>
    <cellStyle name="Normal 6 23 3 3 6" xfId="18867"/>
    <cellStyle name="Normal 6 23 3 3 7" xfId="18868"/>
    <cellStyle name="Normal 6 23 3 3 8" xfId="18869"/>
    <cellStyle name="Normal 6 23 3 3 9" xfId="18870"/>
    <cellStyle name="Normal 6 23 3 4" xfId="18871"/>
    <cellStyle name="Normal 6 23 3 4 2" xfId="18872"/>
    <cellStyle name="Normal 6 23 3 4 2 2" xfId="18873"/>
    <cellStyle name="Normal 6 23 3 4 3" xfId="18874"/>
    <cellStyle name="Normal 6 23 3 5" xfId="18875"/>
    <cellStyle name="Normal 6 23 3 5 2" xfId="18876"/>
    <cellStyle name="Normal 6 23 3 5 2 2" xfId="18877"/>
    <cellStyle name="Normal 6 23 3 5 3" xfId="18878"/>
    <cellStyle name="Normal 6 23 3 6" xfId="18879"/>
    <cellStyle name="Normal 6 23 3 6 2" xfId="18880"/>
    <cellStyle name="Normal 6 23 3 6 2 2" xfId="18881"/>
    <cellStyle name="Normal 6 23 3 6 3" xfId="18882"/>
    <cellStyle name="Normal 6 23 3 7" xfId="18883"/>
    <cellStyle name="Normal 6 23 3 7 2" xfId="18884"/>
    <cellStyle name="Normal 6 23 3 7 2 2" xfId="18885"/>
    <cellStyle name="Normal 6 23 3 7 3" xfId="18886"/>
    <cellStyle name="Normal 6 23 3 8" xfId="18887"/>
    <cellStyle name="Normal 6 23 3 8 2" xfId="18888"/>
    <cellStyle name="Normal 6 23 3 8 2 2" xfId="18889"/>
    <cellStyle name="Normal 6 23 3 8 3" xfId="18890"/>
    <cellStyle name="Normal 6 23 3 9" xfId="18891"/>
    <cellStyle name="Normal 6 23 3 9 2" xfId="18892"/>
    <cellStyle name="Normal 6 23 3 9 2 2" xfId="18893"/>
    <cellStyle name="Normal 6 23 3 9 3" xfId="18894"/>
    <cellStyle name="Normal 6 23 4" xfId="18895"/>
    <cellStyle name="Normal 6 23 4 10" xfId="18896"/>
    <cellStyle name="Normal 6 23 4 10 2" xfId="18897"/>
    <cellStyle name="Normal 6 23 4 10 2 2" xfId="18898"/>
    <cellStyle name="Normal 6 23 4 10 3" xfId="18899"/>
    <cellStyle name="Normal 6 23 4 11" xfId="18900"/>
    <cellStyle name="Normal 6 23 4 11 2" xfId="18901"/>
    <cellStyle name="Normal 6 23 4 11 2 2" xfId="18902"/>
    <cellStyle name="Normal 6 23 4 11 3" xfId="18903"/>
    <cellStyle name="Normal 6 23 4 12" xfId="18904"/>
    <cellStyle name="Normal 6 23 4 12 2" xfId="18905"/>
    <cellStyle name="Normal 6 23 4 12 2 2" xfId="18906"/>
    <cellStyle name="Normal 6 23 4 12 3" xfId="18907"/>
    <cellStyle name="Normal 6 23 4 13" xfId="18908"/>
    <cellStyle name="Normal 6 23 4 13 2" xfId="18909"/>
    <cellStyle name="Normal 6 23 4 13 2 2" xfId="18910"/>
    <cellStyle name="Normal 6 23 4 13 3" xfId="18911"/>
    <cellStyle name="Normal 6 23 4 14" xfId="18912"/>
    <cellStyle name="Normal 6 23 4 14 2" xfId="18913"/>
    <cellStyle name="Normal 6 23 4 14 2 2" xfId="18914"/>
    <cellStyle name="Normal 6 23 4 14 3" xfId="18915"/>
    <cellStyle name="Normal 6 23 4 15" xfId="18916"/>
    <cellStyle name="Normal 6 23 4 15 2" xfId="18917"/>
    <cellStyle name="Normal 6 23 4 15 2 2" xfId="18918"/>
    <cellStyle name="Normal 6 23 4 15 3" xfId="18919"/>
    <cellStyle name="Normal 6 23 4 16" xfId="18920"/>
    <cellStyle name="Normal 6 23 4 16 2" xfId="18921"/>
    <cellStyle name="Normal 6 23 4 17" xfId="18922"/>
    <cellStyle name="Normal 6 23 4 18" xfId="18923"/>
    <cellStyle name="Normal 6 23 4 19" xfId="18924"/>
    <cellStyle name="Normal 6 23 4 2" xfId="18925"/>
    <cellStyle name="Normal 6 23 4 2 10" xfId="18926"/>
    <cellStyle name="Normal 6 23 4 2 2" xfId="18927"/>
    <cellStyle name="Normal 6 23 4 2 2 2" xfId="18928"/>
    <cellStyle name="Normal 6 23 4 2 3" xfId="18929"/>
    <cellStyle name="Normal 6 23 4 2 4" xfId="18930"/>
    <cellStyle name="Normal 6 23 4 2 5" xfId="18931"/>
    <cellStyle name="Normal 6 23 4 2 6" xfId="18932"/>
    <cellStyle name="Normal 6 23 4 2 7" xfId="18933"/>
    <cellStyle name="Normal 6 23 4 2 8" xfId="18934"/>
    <cellStyle name="Normal 6 23 4 2 9" xfId="18935"/>
    <cellStyle name="Normal 6 23 4 20" xfId="18936"/>
    <cellStyle name="Normal 6 23 4 21" xfId="18937"/>
    <cellStyle name="Normal 6 23 4 22" xfId="18938"/>
    <cellStyle name="Normal 6 23 4 23" xfId="18939"/>
    <cellStyle name="Normal 6 23 4 24" xfId="18940"/>
    <cellStyle name="Normal 6 23 4 3" xfId="18941"/>
    <cellStyle name="Normal 6 23 4 3 10" xfId="18942"/>
    <cellStyle name="Normal 6 23 4 3 2" xfId="18943"/>
    <cellStyle name="Normal 6 23 4 3 2 2" xfId="18944"/>
    <cellStyle name="Normal 6 23 4 3 3" xfId="18945"/>
    <cellStyle name="Normal 6 23 4 3 4" xfId="18946"/>
    <cellStyle name="Normal 6 23 4 3 5" xfId="18947"/>
    <cellStyle name="Normal 6 23 4 3 6" xfId="18948"/>
    <cellStyle name="Normal 6 23 4 3 7" xfId="18949"/>
    <cellStyle name="Normal 6 23 4 3 8" xfId="18950"/>
    <cellStyle name="Normal 6 23 4 3 9" xfId="18951"/>
    <cellStyle name="Normal 6 23 4 4" xfId="18952"/>
    <cellStyle name="Normal 6 23 4 4 2" xfId="18953"/>
    <cellStyle name="Normal 6 23 4 4 2 2" xfId="18954"/>
    <cellStyle name="Normal 6 23 4 4 3" xfId="18955"/>
    <cellStyle name="Normal 6 23 4 5" xfId="18956"/>
    <cellStyle name="Normal 6 23 4 5 2" xfId="18957"/>
    <cellStyle name="Normal 6 23 4 5 2 2" xfId="18958"/>
    <cellStyle name="Normal 6 23 4 5 3" xfId="18959"/>
    <cellStyle name="Normal 6 23 4 6" xfId="18960"/>
    <cellStyle name="Normal 6 23 4 6 2" xfId="18961"/>
    <cellStyle name="Normal 6 23 4 6 2 2" xfId="18962"/>
    <cellStyle name="Normal 6 23 4 6 3" xfId="18963"/>
    <cellStyle name="Normal 6 23 4 7" xfId="18964"/>
    <cellStyle name="Normal 6 23 4 7 2" xfId="18965"/>
    <cellStyle name="Normal 6 23 4 7 2 2" xfId="18966"/>
    <cellStyle name="Normal 6 23 4 7 3" xfId="18967"/>
    <cellStyle name="Normal 6 23 4 8" xfId="18968"/>
    <cellStyle name="Normal 6 23 4 8 2" xfId="18969"/>
    <cellStyle name="Normal 6 23 4 8 2 2" xfId="18970"/>
    <cellStyle name="Normal 6 23 4 8 3" xfId="18971"/>
    <cellStyle name="Normal 6 23 4 9" xfId="18972"/>
    <cellStyle name="Normal 6 23 4 9 2" xfId="18973"/>
    <cellStyle name="Normal 6 23 4 9 2 2" xfId="18974"/>
    <cellStyle name="Normal 6 23 4 9 3" xfId="18975"/>
    <cellStyle name="Normal 6 23 5" xfId="18976"/>
    <cellStyle name="Normal 6 23 5 10" xfId="18977"/>
    <cellStyle name="Normal 6 23 5 10 2" xfId="18978"/>
    <cellStyle name="Normal 6 23 5 10 2 2" xfId="18979"/>
    <cellStyle name="Normal 6 23 5 10 3" xfId="18980"/>
    <cellStyle name="Normal 6 23 5 11" xfId="18981"/>
    <cellStyle name="Normal 6 23 5 11 2" xfId="18982"/>
    <cellStyle name="Normal 6 23 5 11 2 2" xfId="18983"/>
    <cellStyle name="Normal 6 23 5 11 3" xfId="18984"/>
    <cellStyle name="Normal 6 23 5 12" xfId="18985"/>
    <cellStyle name="Normal 6 23 5 12 2" xfId="18986"/>
    <cellStyle name="Normal 6 23 5 12 2 2" xfId="18987"/>
    <cellStyle name="Normal 6 23 5 12 3" xfId="18988"/>
    <cellStyle name="Normal 6 23 5 13" xfId="18989"/>
    <cellStyle name="Normal 6 23 5 13 2" xfId="18990"/>
    <cellStyle name="Normal 6 23 5 13 2 2" xfId="18991"/>
    <cellStyle name="Normal 6 23 5 13 3" xfId="18992"/>
    <cellStyle name="Normal 6 23 5 14" xfId="18993"/>
    <cellStyle name="Normal 6 23 5 14 2" xfId="18994"/>
    <cellStyle name="Normal 6 23 5 14 2 2" xfId="18995"/>
    <cellStyle name="Normal 6 23 5 14 3" xfId="18996"/>
    <cellStyle name="Normal 6 23 5 15" xfId="18997"/>
    <cellStyle name="Normal 6 23 5 15 2" xfId="18998"/>
    <cellStyle name="Normal 6 23 5 15 2 2" xfId="18999"/>
    <cellStyle name="Normal 6 23 5 15 3" xfId="19000"/>
    <cellStyle name="Normal 6 23 5 16" xfId="19001"/>
    <cellStyle name="Normal 6 23 5 16 2" xfId="19002"/>
    <cellStyle name="Normal 6 23 5 17" xfId="19003"/>
    <cellStyle name="Normal 6 23 5 18" xfId="19004"/>
    <cellStyle name="Normal 6 23 5 19" xfId="19005"/>
    <cellStyle name="Normal 6 23 5 2" xfId="19006"/>
    <cellStyle name="Normal 6 23 5 2 10" xfId="19007"/>
    <cellStyle name="Normal 6 23 5 2 2" xfId="19008"/>
    <cellStyle name="Normal 6 23 5 2 2 2" xfId="19009"/>
    <cellStyle name="Normal 6 23 5 2 3" xfId="19010"/>
    <cellStyle name="Normal 6 23 5 2 4" xfId="19011"/>
    <cellStyle name="Normal 6 23 5 2 5" xfId="19012"/>
    <cellStyle name="Normal 6 23 5 2 6" xfId="19013"/>
    <cellStyle name="Normal 6 23 5 2 7" xfId="19014"/>
    <cellStyle name="Normal 6 23 5 2 8" xfId="19015"/>
    <cellStyle name="Normal 6 23 5 2 9" xfId="19016"/>
    <cellStyle name="Normal 6 23 5 20" xfId="19017"/>
    <cellStyle name="Normal 6 23 5 21" xfId="19018"/>
    <cellStyle name="Normal 6 23 5 22" xfId="19019"/>
    <cellStyle name="Normal 6 23 5 23" xfId="19020"/>
    <cellStyle name="Normal 6 23 5 24" xfId="19021"/>
    <cellStyle name="Normal 6 23 5 3" xfId="19022"/>
    <cellStyle name="Normal 6 23 5 3 10" xfId="19023"/>
    <cellStyle name="Normal 6 23 5 3 2" xfId="19024"/>
    <cellStyle name="Normal 6 23 5 3 2 2" xfId="19025"/>
    <cellStyle name="Normal 6 23 5 3 3" xfId="19026"/>
    <cellStyle name="Normal 6 23 5 3 4" xfId="19027"/>
    <cellStyle name="Normal 6 23 5 3 5" xfId="19028"/>
    <cellStyle name="Normal 6 23 5 3 6" xfId="19029"/>
    <cellStyle name="Normal 6 23 5 3 7" xfId="19030"/>
    <cellStyle name="Normal 6 23 5 3 8" xfId="19031"/>
    <cellStyle name="Normal 6 23 5 3 9" xfId="19032"/>
    <cellStyle name="Normal 6 23 5 4" xfId="19033"/>
    <cellStyle name="Normal 6 23 5 4 2" xfId="19034"/>
    <cellStyle name="Normal 6 23 5 4 2 2" xfId="19035"/>
    <cellStyle name="Normal 6 23 5 4 3" xfId="19036"/>
    <cellStyle name="Normal 6 23 5 5" xfId="19037"/>
    <cellStyle name="Normal 6 23 5 5 2" xfId="19038"/>
    <cellStyle name="Normal 6 23 5 5 2 2" xfId="19039"/>
    <cellStyle name="Normal 6 23 5 5 3" xfId="19040"/>
    <cellStyle name="Normal 6 23 5 6" xfId="19041"/>
    <cellStyle name="Normal 6 23 5 6 2" xfId="19042"/>
    <cellStyle name="Normal 6 23 5 6 2 2" xfId="19043"/>
    <cellStyle name="Normal 6 23 5 6 3" xfId="19044"/>
    <cellStyle name="Normal 6 23 5 7" xfId="19045"/>
    <cellStyle name="Normal 6 23 5 7 2" xfId="19046"/>
    <cellStyle name="Normal 6 23 5 7 2 2" xfId="19047"/>
    <cellStyle name="Normal 6 23 5 7 3" xfId="19048"/>
    <cellStyle name="Normal 6 23 5 8" xfId="19049"/>
    <cellStyle name="Normal 6 23 5 8 2" xfId="19050"/>
    <cellStyle name="Normal 6 23 5 8 2 2" xfId="19051"/>
    <cellStyle name="Normal 6 23 5 8 3" xfId="19052"/>
    <cellStyle name="Normal 6 23 5 9" xfId="19053"/>
    <cellStyle name="Normal 6 23 5 9 2" xfId="19054"/>
    <cellStyle name="Normal 6 23 5 9 2 2" xfId="19055"/>
    <cellStyle name="Normal 6 23 5 9 3" xfId="19056"/>
    <cellStyle name="Normal 6 23 6" xfId="19057"/>
    <cellStyle name="Normal 6 23 6 10" xfId="19058"/>
    <cellStyle name="Normal 6 23 6 2" xfId="19059"/>
    <cellStyle name="Normal 6 23 6 2 2" xfId="19060"/>
    <cellStyle name="Normal 6 23 6 3" xfId="19061"/>
    <cellStyle name="Normal 6 23 6 4" xfId="19062"/>
    <cellStyle name="Normal 6 23 6 5" xfId="19063"/>
    <cellStyle name="Normal 6 23 6 6" xfId="19064"/>
    <cellStyle name="Normal 6 23 6 7" xfId="19065"/>
    <cellStyle name="Normal 6 23 6 8" xfId="19066"/>
    <cellStyle name="Normal 6 23 6 9" xfId="19067"/>
    <cellStyle name="Normal 6 23 7" xfId="19068"/>
    <cellStyle name="Normal 6 23 7 10" xfId="19069"/>
    <cellStyle name="Normal 6 23 7 2" xfId="19070"/>
    <cellStyle name="Normal 6 23 7 2 2" xfId="19071"/>
    <cellStyle name="Normal 6 23 7 3" xfId="19072"/>
    <cellStyle name="Normal 6 23 7 4" xfId="19073"/>
    <cellStyle name="Normal 6 23 7 5" xfId="19074"/>
    <cellStyle name="Normal 6 23 7 6" xfId="19075"/>
    <cellStyle name="Normal 6 23 7 7" xfId="19076"/>
    <cellStyle name="Normal 6 23 7 8" xfId="19077"/>
    <cellStyle name="Normal 6 23 7 9" xfId="19078"/>
    <cellStyle name="Normal 6 23 8" xfId="19079"/>
    <cellStyle name="Normal 6 23 8 2" xfId="19080"/>
    <cellStyle name="Normal 6 23 8 2 2" xfId="19081"/>
    <cellStyle name="Normal 6 23 8 3" xfId="19082"/>
    <cellStyle name="Normal 6 23 9" xfId="19083"/>
    <cellStyle name="Normal 6 23 9 2" xfId="19084"/>
    <cellStyle name="Normal 6 23 9 2 2" xfId="19085"/>
    <cellStyle name="Normal 6 23 9 3" xfId="19086"/>
    <cellStyle name="Normal 6 24" xfId="19087"/>
    <cellStyle name="Normal 6 24 10" xfId="19088"/>
    <cellStyle name="Normal 6 24 10 2" xfId="19089"/>
    <cellStyle name="Normal 6 24 10 2 2" xfId="19090"/>
    <cellStyle name="Normal 6 24 10 3" xfId="19091"/>
    <cellStyle name="Normal 6 24 11" xfId="19092"/>
    <cellStyle name="Normal 6 24 11 2" xfId="19093"/>
    <cellStyle name="Normal 6 24 11 2 2" xfId="19094"/>
    <cellStyle name="Normal 6 24 11 3" xfId="19095"/>
    <cellStyle name="Normal 6 24 12" xfId="19096"/>
    <cellStyle name="Normal 6 24 12 2" xfId="19097"/>
    <cellStyle name="Normal 6 24 12 2 2" xfId="19098"/>
    <cellStyle name="Normal 6 24 12 3" xfId="19099"/>
    <cellStyle name="Normal 6 24 13" xfId="19100"/>
    <cellStyle name="Normal 6 24 13 2" xfId="19101"/>
    <cellStyle name="Normal 6 24 13 2 2" xfId="19102"/>
    <cellStyle name="Normal 6 24 13 3" xfId="19103"/>
    <cellStyle name="Normal 6 24 14" xfId="19104"/>
    <cellStyle name="Normal 6 24 14 2" xfId="19105"/>
    <cellStyle name="Normal 6 24 14 2 2" xfId="19106"/>
    <cellStyle name="Normal 6 24 14 3" xfId="19107"/>
    <cellStyle name="Normal 6 24 15" xfId="19108"/>
    <cellStyle name="Normal 6 24 15 2" xfId="19109"/>
    <cellStyle name="Normal 6 24 15 2 2" xfId="19110"/>
    <cellStyle name="Normal 6 24 15 3" xfId="19111"/>
    <cellStyle name="Normal 6 24 16" xfId="19112"/>
    <cellStyle name="Normal 6 24 16 2" xfId="19113"/>
    <cellStyle name="Normal 6 24 16 2 2" xfId="19114"/>
    <cellStyle name="Normal 6 24 16 3" xfId="19115"/>
    <cellStyle name="Normal 6 24 17" xfId="19116"/>
    <cellStyle name="Normal 6 24 17 2" xfId="19117"/>
    <cellStyle name="Normal 6 24 17 2 2" xfId="19118"/>
    <cellStyle name="Normal 6 24 17 3" xfId="19119"/>
    <cellStyle name="Normal 6 24 18" xfId="19120"/>
    <cellStyle name="Normal 6 24 18 2" xfId="19121"/>
    <cellStyle name="Normal 6 24 18 2 2" xfId="19122"/>
    <cellStyle name="Normal 6 24 18 3" xfId="19123"/>
    <cellStyle name="Normal 6 24 19" xfId="19124"/>
    <cellStyle name="Normal 6 24 19 2" xfId="19125"/>
    <cellStyle name="Normal 6 24 19 2 2" xfId="19126"/>
    <cellStyle name="Normal 6 24 19 3" xfId="19127"/>
    <cellStyle name="Normal 6 24 2" xfId="19128"/>
    <cellStyle name="Normal 6 24 2 10" xfId="19129"/>
    <cellStyle name="Normal 6 24 2 10 2" xfId="19130"/>
    <cellStyle name="Normal 6 24 2 10 2 2" xfId="19131"/>
    <cellStyle name="Normal 6 24 2 10 3" xfId="19132"/>
    <cellStyle name="Normal 6 24 2 11" xfId="19133"/>
    <cellStyle name="Normal 6 24 2 11 2" xfId="19134"/>
    <cellStyle name="Normal 6 24 2 11 2 2" xfId="19135"/>
    <cellStyle name="Normal 6 24 2 11 3" xfId="19136"/>
    <cellStyle name="Normal 6 24 2 12" xfId="19137"/>
    <cellStyle name="Normal 6 24 2 12 2" xfId="19138"/>
    <cellStyle name="Normal 6 24 2 12 2 2" xfId="19139"/>
    <cellStyle name="Normal 6 24 2 12 3" xfId="19140"/>
    <cellStyle name="Normal 6 24 2 13" xfId="19141"/>
    <cellStyle name="Normal 6 24 2 13 2" xfId="19142"/>
    <cellStyle name="Normal 6 24 2 13 2 2" xfId="19143"/>
    <cellStyle name="Normal 6 24 2 13 3" xfId="19144"/>
    <cellStyle name="Normal 6 24 2 14" xfId="19145"/>
    <cellStyle name="Normal 6 24 2 14 2" xfId="19146"/>
    <cellStyle name="Normal 6 24 2 14 2 2" xfId="19147"/>
    <cellStyle name="Normal 6 24 2 14 3" xfId="19148"/>
    <cellStyle name="Normal 6 24 2 15" xfId="19149"/>
    <cellStyle name="Normal 6 24 2 15 2" xfId="19150"/>
    <cellStyle name="Normal 6 24 2 15 2 2" xfId="19151"/>
    <cellStyle name="Normal 6 24 2 15 3" xfId="19152"/>
    <cellStyle name="Normal 6 24 2 16" xfId="19153"/>
    <cellStyle name="Normal 6 24 2 16 2" xfId="19154"/>
    <cellStyle name="Normal 6 24 2 17" xfId="19155"/>
    <cellStyle name="Normal 6 24 2 18" xfId="19156"/>
    <cellStyle name="Normal 6 24 2 19" xfId="19157"/>
    <cellStyle name="Normal 6 24 2 2" xfId="19158"/>
    <cellStyle name="Normal 6 24 2 2 10" xfId="19159"/>
    <cellStyle name="Normal 6 24 2 2 2" xfId="19160"/>
    <cellStyle name="Normal 6 24 2 2 2 2" xfId="19161"/>
    <cellStyle name="Normal 6 24 2 2 3" xfId="19162"/>
    <cellStyle name="Normal 6 24 2 2 4" xfId="19163"/>
    <cellStyle name="Normal 6 24 2 2 5" xfId="19164"/>
    <cellStyle name="Normal 6 24 2 2 6" xfId="19165"/>
    <cellStyle name="Normal 6 24 2 2 7" xfId="19166"/>
    <cellStyle name="Normal 6 24 2 2 8" xfId="19167"/>
    <cellStyle name="Normal 6 24 2 2 9" xfId="19168"/>
    <cellStyle name="Normal 6 24 2 20" xfId="19169"/>
    <cellStyle name="Normal 6 24 2 21" xfId="19170"/>
    <cellStyle name="Normal 6 24 2 22" xfId="19171"/>
    <cellStyle name="Normal 6 24 2 23" xfId="19172"/>
    <cellStyle name="Normal 6 24 2 24" xfId="19173"/>
    <cellStyle name="Normal 6 24 2 3" xfId="19174"/>
    <cellStyle name="Normal 6 24 2 3 10" xfId="19175"/>
    <cellStyle name="Normal 6 24 2 3 2" xfId="19176"/>
    <cellStyle name="Normal 6 24 2 3 2 2" xfId="19177"/>
    <cellStyle name="Normal 6 24 2 3 3" xfId="19178"/>
    <cellStyle name="Normal 6 24 2 3 4" xfId="19179"/>
    <cellStyle name="Normal 6 24 2 3 5" xfId="19180"/>
    <cellStyle name="Normal 6 24 2 3 6" xfId="19181"/>
    <cellStyle name="Normal 6 24 2 3 7" xfId="19182"/>
    <cellStyle name="Normal 6 24 2 3 8" xfId="19183"/>
    <cellStyle name="Normal 6 24 2 3 9" xfId="19184"/>
    <cellStyle name="Normal 6 24 2 4" xfId="19185"/>
    <cellStyle name="Normal 6 24 2 4 2" xfId="19186"/>
    <cellStyle name="Normal 6 24 2 4 2 2" xfId="19187"/>
    <cellStyle name="Normal 6 24 2 4 3" xfId="19188"/>
    <cellStyle name="Normal 6 24 2 5" xfId="19189"/>
    <cellStyle name="Normal 6 24 2 5 2" xfId="19190"/>
    <cellStyle name="Normal 6 24 2 5 2 2" xfId="19191"/>
    <cellStyle name="Normal 6 24 2 5 3" xfId="19192"/>
    <cellStyle name="Normal 6 24 2 6" xfId="19193"/>
    <cellStyle name="Normal 6 24 2 6 2" xfId="19194"/>
    <cellStyle name="Normal 6 24 2 6 2 2" xfId="19195"/>
    <cellStyle name="Normal 6 24 2 6 3" xfId="19196"/>
    <cellStyle name="Normal 6 24 2 7" xfId="19197"/>
    <cellStyle name="Normal 6 24 2 7 2" xfId="19198"/>
    <cellStyle name="Normal 6 24 2 7 2 2" xfId="19199"/>
    <cellStyle name="Normal 6 24 2 7 3" xfId="19200"/>
    <cellStyle name="Normal 6 24 2 8" xfId="19201"/>
    <cellStyle name="Normal 6 24 2 8 2" xfId="19202"/>
    <cellStyle name="Normal 6 24 2 8 2 2" xfId="19203"/>
    <cellStyle name="Normal 6 24 2 8 3" xfId="19204"/>
    <cellStyle name="Normal 6 24 2 9" xfId="19205"/>
    <cellStyle name="Normal 6 24 2 9 2" xfId="19206"/>
    <cellStyle name="Normal 6 24 2 9 2 2" xfId="19207"/>
    <cellStyle name="Normal 6 24 2 9 3" xfId="19208"/>
    <cellStyle name="Normal 6 24 20" xfId="19209"/>
    <cellStyle name="Normal 6 24 20 2" xfId="19210"/>
    <cellStyle name="Normal 6 24 21" xfId="19211"/>
    <cellStyle name="Normal 6 24 22" xfId="19212"/>
    <cellStyle name="Normal 6 24 23" xfId="19213"/>
    <cellStyle name="Normal 6 24 24" xfId="19214"/>
    <cellStyle name="Normal 6 24 25" xfId="19215"/>
    <cellStyle name="Normal 6 24 26" xfId="19216"/>
    <cellStyle name="Normal 6 24 27" xfId="19217"/>
    <cellStyle name="Normal 6 24 28" xfId="19218"/>
    <cellStyle name="Normal 6 24 3" xfId="19219"/>
    <cellStyle name="Normal 6 24 3 10" xfId="19220"/>
    <cellStyle name="Normal 6 24 3 10 2" xfId="19221"/>
    <cellStyle name="Normal 6 24 3 10 2 2" xfId="19222"/>
    <cellStyle name="Normal 6 24 3 10 3" xfId="19223"/>
    <cellStyle name="Normal 6 24 3 11" xfId="19224"/>
    <cellStyle name="Normal 6 24 3 11 2" xfId="19225"/>
    <cellStyle name="Normal 6 24 3 11 2 2" xfId="19226"/>
    <cellStyle name="Normal 6 24 3 11 3" xfId="19227"/>
    <cellStyle name="Normal 6 24 3 12" xfId="19228"/>
    <cellStyle name="Normal 6 24 3 12 2" xfId="19229"/>
    <cellStyle name="Normal 6 24 3 12 2 2" xfId="19230"/>
    <cellStyle name="Normal 6 24 3 12 3" xfId="19231"/>
    <cellStyle name="Normal 6 24 3 13" xfId="19232"/>
    <cellStyle name="Normal 6 24 3 13 2" xfId="19233"/>
    <cellStyle name="Normal 6 24 3 13 2 2" xfId="19234"/>
    <cellStyle name="Normal 6 24 3 13 3" xfId="19235"/>
    <cellStyle name="Normal 6 24 3 14" xfId="19236"/>
    <cellStyle name="Normal 6 24 3 14 2" xfId="19237"/>
    <cellStyle name="Normal 6 24 3 14 2 2" xfId="19238"/>
    <cellStyle name="Normal 6 24 3 14 3" xfId="19239"/>
    <cellStyle name="Normal 6 24 3 15" xfId="19240"/>
    <cellStyle name="Normal 6 24 3 15 2" xfId="19241"/>
    <cellStyle name="Normal 6 24 3 15 2 2" xfId="19242"/>
    <cellStyle name="Normal 6 24 3 15 3" xfId="19243"/>
    <cellStyle name="Normal 6 24 3 16" xfId="19244"/>
    <cellStyle name="Normal 6 24 3 16 2" xfId="19245"/>
    <cellStyle name="Normal 6 24 3 17" xfId="19246"/>
    <cellStyle name="Normal 6 24 3 18" xfId="19247"/>
    <cellStyle name="Normal 6 24 3 19" xfId="19248"/>
    <cellStyle name="Normal 6 24 3 2" xfId="19249"/>
    <cellStyle name="Normal 6 24 3 2 10" xfId="19250"/>
    <cellStyle name="Normal 6 24 3 2 2" xfId="19251"/>
    <cellStyle name="Normal 6 24 3 2 2 2" xfId="19252"/>
    <cellStyle name="Normal 6 24 3 2 3" xfId="19253"/>
    <cellStyle name="Normal 6 24 3 2 4" xfId="19254"/>
    <cellStyle name="Normal 6 24 3 2 5" xfId="19255"/>
    <cellStyle name="Normal 6 24 3 2 6" xfId="19256"/>
    <cellStyle name="Normal 6 24 3 2 7" xfId="19257"/>
    <cellStyle name="Normal 6 24 3 2 8" xfId="19258"/>
    <cellStyle name="Normal 6 24 3 2 9" xfId="19259"/>
    <cellStyle name="Normal 6 24 3 20" xfId="19260"/>
    <cellStyle name="Normal 6 24 3 21" xfId="19261"/>
    <cellStyle name="Normal 6 24 3 22" xfId="19262"/>
    <cellStyle name="Normal 6 24 3 23" xfId="19263"/>
    <cellStyle name="Normal 6 24 3 24" xfId="19264"/>
    <cellStyle name="Normal 6 24 3 3" xfId="19265"/>
    <cellStyle name="Normal 6 24 3 3 10" xfId="19266"/>
    <cellStyle name="Normal 6 24 3 3 2" xfId="19267"/>
    <cellStyle name="Normal 6 24 3 3 2 2" xfId="19268"/>
    <cellStyle name="Normal 6 24 3 3 3" xfId="19269"/>
    <cellStyle name="Normal 6 24 3 3 4" xfId="19270"/>
    <cellStyle name="Normal 6 24 3 3 5" xfId="19271"/>
    <cellStyle name="Normal 6 24 3 3 6" xfId="19272"/>
    <cellStyle name="Normal 6 24 3 3 7" xfId="19273"/>
    <cellStyle name="Normal 6 24 3 3 8" xfId="19274"/>
    <cellStyle name="Normal 6 24 3 3 9" xfId="19275"/>
    <cellStyle name="Normal 6 24 3 4" xfId="19276"/>
    <cellStyle name="Normal 6 24 3 4 2" xfId="19277"/>
    <cellStyle name="Normal 6 24 3 4 2 2" xfId="19278"/>
    <cellStyle name="Normal 6 24 3 4 3" xfId="19279"/>
    <cellStyle name="Normal 6 24 3 5" xfId="19280"/>
    <cellStyle name="Normal 6 24 3 5 2" xfId="19281"/>
    <cellStyle name="Normal 6 24 3 5 2 2" xfId="19282"/>
    <cellStyle name="Normal 6 24 3 5 3" xfId="19283"/>
    <cellStyle name="Normal 6 24 3 6" xfId="19284"/>
    <cellStyle name="Normal 6 24 3 6 2" xfId="19285"/>
    <cellStyle name="Normal 6 24 3 6 2 2" xfId="19286"/>
    <cellStyle name="Normal 6 24 3 6 3" xfId="19287"/>
    <cellStyle name="Normal 6 24 3 7" xfId="19288"/>
    <cellStyle name="Normal 6 24 3 7 2" xfId="19289"/>
    <cellStyle name="Normal 6 24 3 7 2 2" xfId="19290"/>
    <cellStyle name="Normal 6 24 3 7 3" xfId="19291"/>
    <cellStyle name="Normal 6 24 3 8" xfId="19292"/>
    <cellStyle name="Normal 6 24 3 8 2" xfId="19293"/>
    <cellStyle name="Normal 6 24 3 8 2 2" xfId="19294"/>
    <cellStyle name="Normal 6 24 3 8 3" xfId="19295"/>
    <cellStyle name="Normal 6 24 3 9" xfId="19296"/>
    <cellStyle name="Normal 6 24 3 9 2" xfId="19297"/>
    <cellStyle name="Normal 6 24 3 9 2 2" xfId="19298"/>
    <cellStyle name="Normal 6 24 3 9 3" xfId="19299"/>
    <cellStyle name="Normal 6 24 4" xfId="19300"/>
    <cellStyle name="Normal 6 24 4 10" xfId="19301"/>
    <cellStyle name="Normal 6 24 4 10 2" xfId="19302"/>
    <cellStyle name="Normal 6 24 4 10 2 2" xfId="19303"/>
    <cellStyle name="Normal 6 24 4 10 3" xfId="19304"/>
    <cellStyle name="Normal 6 24 4 11" xfId="19305"/>
    <cellStyle name="Normal 6 24 4 11 2" xfId="19306"/>
    <cellStyle name="Normal 6 24 4 11 2 2" xfId="19307"/>
    <cellStyle name="Normal 6 24 4 11 3" xfId="19308"/>
    <cellStyle name="Normal 6 24 4 12" xfId="19309"/>
    <cellStyle name="Normal 6 24 4 12 2" xfId="19310"/>
    <cellStyle name="Normal 6 24 4 12 2 2" xfId="19311"/>
    <cellStyle name="Normal 6 24 4 12 3" xfId="19312"/>
    <cellStyle name="Normal 6 24 4 13" xfId="19313"/>
    <cellStyle name="Normal 6 24 4 13 2" xfId="19314"/>
    <cellStyle name="Normal 6 24 4 13 2 2" xfId="19315"/>
    <cellStyle name="Normal 6 24 4 13 3" xfId="19316"/>
    <cellStyle name="Normal 6 24 4 14" xfId="19317"/>
    <cellStyle name="Normal 6 24 4 14 2" xfId="19318"/>
    <cellStyle name="Normal 6 24 4 14 2 2" xfId="19319"/>
    <cellStyle name="Normal 6 24 4 14 3" xfId="19320"/>
    <cellStyle name="Normal 6 24 4 15" xfId="19321"/>
    <cellStyle name="Normal 6 24 4 15 2" xfId="19322"/>
    <cellStyle name="Normal 6 24 4 15 2 2" xfId="19323"/>
    <cellStyle name="Normal 6 24 4 15 3" xfId="19324"/>
    <cellStyle name="Normal 6 24 4 16" xfId="19325"/>
    <cellStyle name="Normal 6 24 4 16 2" xfId="19326"/>
    <cellStyle name="Normal 6 24 4 17" xfId="19327"/>
    <cellStyle name="Normal 6 24 4 18" xfId="19328"/>
    <cellStyle name="Normal 6 24 4 19" xfId="19329"/>
    <cellStyle name="Normal 6 24 4 2" xfId="19330"/>
    <cellStyle name="Normal 6 24 4 2 10" xfId="19331"/>
    <cellStyle name="Normal 6 24 4 2 2" xfId="19332"/>
    <cellStyle name="Normal 6 24 4 2 2 2" xfId="19333"/>
    <cellStyle name="Normal 6 24 4 2 3" xfId="19334"/>
    <cellStyle name="Normal 6 24 4 2 4" xfId="19335"/>
    <cellStyle name="Normal 6 24 4 2 5" xfId="19336"/>
    <cellStyle name="Normal 6 24 4 2 6" xfId="19337"/>
    <cellStyle name="Normal 6 24 4 2 7" xfId="19338"/>
    <cellStyle name="Normal 6 24 4 2 8" xfId="19339"/>
    <cellStyle name="Normal 6 24 4 2 9" xfId="19340"/>
    <cellStyle name="Normal 6 24 4 20" xfId="19341"/>
    <cellStyle name="Normal 6 24 4 21" xfId="19342"/>
    <cellStyle name="Normal 6 24 4 22" xfId="19343"/>
    <cellStyle name="Normal 6 24 4 23" xfId="19344"/>
    <cellStyle name="Normal 6 24 4 24" xfId="19345"/>
    <cellStyle name="Normal 6 24 4 3" xfId="19346"/>
    <cellStyle name="Normal 6 24 4 3 10" xfId="19347"/>
    <cellStyle name="Normal 6 24 4 3 2" xfId="19348"/>
    <cellStyle name="Normal 6 24 4 3 2 2" xfId="19349"/>
    <cellStyle name="Normal 6 24 4 3 3" xfId="19350"/>
    <cellStyle name="Normal 6 24 4 3 4" xfId="19351"/>
    <cellStyle name="Normal 6 24 4 3 5" xfId="19352"/>
    <cellStyle name="Normal 6 24 4 3 6" xfId="19353"/>
    <cellStyle name="Normal 6 24 4 3 7" xfId="19354"/>
    <cellStyle name="Normal 6 24 4 3 8" xfId="19355"/>
    <cellStyle name="Normal 6 24 4 3 9" xfId="19356"/>
    <cellStyle name="Normal 6 24 4 4" xfId="19357"/>
    <cellStyle name="Normal 6 24 4 4 2" xfId="19358"/>
    <cellStyle name="Normal 6 24 4 4 2 2" xfId="19359"/>
    <cellStyle name="Normal 6 24 4 4 3" xfId="19360"/>
    <cellStyle name="Normal 6 24 4 5" xfId="19361"/>
    <cellStyle name="Normal 6 24 4 5 2" xfId="19362"/>
    <cellStyle name="Normal 6 24 4 5 2 2" xfId="19363"/>
    <cellStyle name="Normal 6 24 4 5 3" xfId="19364"/>
    <cellStyle name="Normal 6 24 4 6" xfId="19365"/>
    <cellStyle name="Normal 6 24 4 6 2" xfId="19366"/>
    <cellStyle name="Normal 6 24 4 6 2 2" xfId="19367"/>
    <cellStyle name="Normal 6 24 4 6 3" xfId="19368"/>
    <cellStyle name="Normal 6 24 4 7" xfId="19369"/>
    <cellStyle name="Normal 6 24 4 7 2" xfId="19370"/>
    <cellStyle name="Normal 6 24 4 7 2 2" xfId="19371"/>
    <cellStyle name="Normal 6 24 4 7 3" xfId="19372"/>
    <cellStyle name="Normal 6 24 4 8" xfId="19373"/>
    <cellStyle name="Normal 6 24 4 8 2" xfId="19374"/>
    <cellStyle name="Normal 6 24 4 8 2 2" xfId="19375"/>
    <cellStyle name="Normal 6 24 4 8 3" xfId="19376"/>
    <cellStyle name="Normal 6 24 4 9" xfId="19377"/>
    <cellStyle name="Normal 6 24 4 9 2" xfId="19378"/>
    <cellStyle name="Normal 6 24 4 9 2 2" xfId="19379"/>
    <cellStyle name="Normal 6 24 4 9 3" xfId="19380"/>
    <cellStyle name="Normal 6 24 5" xfId="19381"/>
    <cellStyle name="Normal 6 24 5 10" xfId="19382"/>
    <cellStyle name="Normal 6 24 5 10 2" xfId="19383"/>
    <cellStyle name="Normal 6 24 5 10 2 2" xfId="19384"/>
    <cellStyle name="Normal 6 24 5 10 3" xfId="19385"/>
    <cellStyle name="Normal 6 24 5 11" xfId="19386"/>
    <cellStyle name="Normal 6 24 5 11 2" xfId="19387"/>
    <cellStyle name="Normal 6 24 5 11 2 2" xfId="19388"/>
    <cellStyle name="Normal 6 24 5 11 3" xfId="19389"/>
    <cellStyle name="Normal 6 24 5 12" xfId="19390"/>
    <cellStyle name="Normal 6 24 5 12 2" xfId="19391"/>
    <cellStyle name="Normal 6 24 5 12 2 2" xfId="19392"/>
    <cellStyle name="Normal 6 24 5 12 3" xfId="19393"/>
    <cellStyle name="Normal 6 24 5 13" xfId="19394"/>
    <cellStyle name="Normal 6 24 5 13 2" xfId="19395"/>
    <cellStyle name="Normal 6 24 5 13 2 2" xfId="19396"/>
    <cellStyle name="Normal 6 24 5 13 3" xfId="19397"/>
    <cellStyle name="Normal 6 24 5 14" xfId="19398"/>
    <cellStyle name="Normal 6 24 5 14 2" xfId="19399"/>
    <cellStyle name="Normal 6 24 5 14 2 2" xfId="19400"/>
    <cellStyle name="Normal 6 24 5 14 3" xfId="19401"/>
    <cellStyle name="Normal 6 24 5 15" xfId="19402"/>
    <cellStyle name="Normal 6 24 5 15 2" xfId="19403"/>
    <cellStyle name="Normal 6 24 5 15 2 2" xfId="19404"/>
    <cellStyle name="Normal 6 24 5 15 3" xfId="19405"/>
    <cellStyle name="Normal 6 24 5 16" xfId="19406"/>
    <cellStyle name="Normal 6 24 5 16 2" xfId="19407"/>
    <cellStyle name="Normal 6 24 5 17" xfId="19408"/>
    <cellStyle name="Normal 6 24 5 18" xfId="19409"/>
    <cellStyle name="Normal 6 24 5 19" xfId="19410"/>
    <cellStyle name="Normal 6 24 5 2" xfId="19411"/>
    <cellStyle name="Normal 6 24 5 2 10" xfId="19412"/>
    <cellStyle name="Normal 6 24 5 2 2" xfId="19413"/>
    <cellStyle name="Normal 6 24 5 2 2 2" xfId="19414"/>
    <cellStyle name="Normal 6 24 5 2 3" xfId="19415"/>
    <cellStyle name="Normal 6 24 5 2 4" xfId="19416"/>
    <cellStyle name="Normal 6 24 5 2 5" xfId="19417"/>
    <cellStyle name="Normal 6 24 5 2 6" xfId="19418"/>
    <cellStyle name="Normal 6 24 5 2 7" xfId="19419"/>
    <cellStyle name="Normal 6 24 5 2 8" xfId="19420"/>
    <cellStyle name="Normal 6 24 5 2 9" xfId="19421"/>
    <cellStyle name="Normal 6 24 5 20" xfId="19422"/>
    <cellStyle name="Normal 6 24 5 21" xfId="19423"/>
    <cellStyle name="Normal 6 24 5 22" xfId="19424"/>
    <cellStyle name="Normal 6 24 5 23" xfId="19425"/>
    <cellStyle name="Normal 6 24 5 24" xfId="19426"/>
    <cellStyle name="Normal 6 24 5 3" xfId="19427"/>
    <cellStyle name="Normal 6 24 5 3 10" xfId="19428"/>
    <cellStyle name="Normal 6 24 5 3 2" xfId="19429"/>
    <cellStyle name="Normal 6 24 5 3 2 2" xfId="19430"/>
    <cellStyle name="Normal 6 24 5 3 3" xfId="19431"/>
    <cellStyle name="Normal 6 24 5 3 4" xfId="19432"/>
    <cellStyle name="Normal 6 24 5 3 5" xfId="19433"/>
    <cellStyle name="Normal 6 24 5 3 6" xfId="19434"/>
    <cellStyle name="Normal 6 24 5 3 7" xfId="19435"/>
    <cellStyle name="Normal 6 24 5 3 8" xfId="19436"/>
    <cellStyle name="Normal 6 24 5 3 9" xfId="19437"/>
    <cellStyle name="Normal 6 24 5 4" xfId="19438"/>
    <cellStyle name="Normal 6 24 5 4 2" xfId="19439"/>
    <cellStyle name="Normal 6 24 5 4 2 2" xfId="19440"/>
    <cellStyle name="Normal 6 24 5 4 3" xfId="19441"/>
    <cellStyle name="Normal 6 24 5 5" xfId="19442"/>
    <cellStyle name="Normal 6 24 5 5 2" xfId="19443"/>
    <cellStyle name="Normal 6 24 5 5 2 2" xfId="19444"/>
    <cellStyle name="Normal 6 24 5 5 3" xfId="19445"/>
    <cellStyle name="Normal 6 24 5 6" xfId="19446"/>
    <cellStyle name="Normal 6 24 5 6 2" xfId="19447"/>
    <cellStyle name="Normal 6 24 5 6 2 2" xfId="19448"/>
    <cellStyle name="Normal 6 24 5 6 3" xfId="19449"/>
    <cellStyle name="Normal 6 24 5 7" xfId="19450"/>
    <cellStyle name="Normal 6 24 5 7 2" xfId="19451"/>
    <cellStyle name="Normal 6 24 5 7 2 2" xfId="19452"/>
    <cellStyle name="Normal 6 24 5 7 3" xfId="19453"/>
    <cellStyle name="Normal 6 24 5 8" xfId="19454"/>
    <cellStyle name="Normal 6 24 5 8 2" xfId="19455"/>
    <cellStyle name="Normal 6 24 5 8 2 2" xfId="19456"/>
    <cellStyle name="Normal 6 24 5 8 3" xfId="19457"/>
    <cellStyle name="Normal 6 24 5 9" xfId="19458"/>
    <cellStyle name="Normal 6 24 5 9 2" xfId="19459"/>
    <cellStyle name="Normal 6 24 5 9 2 2" xfId="19460"/>
    <cellStyle name="Normal 6 24 5 9 3" xfId="19461"/>
    <cellStyle name="Normal 6 24 6" xfId="19462"/>
    <cellStyle name="Normal 6 24 6 10" xfId="19463"/>
    <cellStyle name="Normal 6 24 6 2" xfId="19464"/>
    <cellStyle name="Normal 6 24 6 2 2" xfId="19465"/>
    <cellStyle name="Normal 6 24 6 3" xfId="19466"/>
    <cellStyle name="Normal 6 24 6 4" xfId="19467"/>
    <cellStyle name="Normal 6 24 6 5" xfId="19468"/>
    <cellStyle name="Normal 6 24 6 6" xfId="19469"/>
    <cellStyle name="Normal 6 24 6 7" xfId="19470"/>
    <cellStyle name="Normal 6 24 6 8" xfId="19471"/>
    <cellStyle name="Normal 6 24 6 9" xfId="19472"/>
    <cellStyle name="Normal 6 24 7" xfId="19473"/>
    <cellStyle name="Normal 6 24 7 10" xfId="19474"/>
    <cellStyle name="Normal 6 24 7 2" xfId="19475"/>
    <cellStyle name="Normal 6 24 7 2 2" xfId="19476"/>
    <cellStyle name="Normal 6 24 7 3" xfId="19477"/>
    <cellStyle name="Normal 6 24 7 4" xfId="19478"/>
    <cellStyle name="Normal 6 24 7 5" xfId="19479"/>
    <cellStyle name="Normal 6 24 7 6" xfId="19480"/>
    <cellStyle name="Normal 6 24 7 7" xfId="19481"/>
    <cellStyle name="Normal 6 24 7 8" xfId="19482"/>
    <cellStyle name="Normal 6 24 7 9" xfId="19483"/>
    <cellStyle name="Normal 6 24 8" xfId="19484"/>
    <cellStyle name="Normal 6 24 8 2" xfId="19485"/>
    <cellStyle name="Normal 6 24 8 2 2" xfId="19486"/>
    <cellStyle name="Normal 6 24 8 3" xfId="19487"/>
    <cellStyle name="Normal 6 24 9" xfId="19488"/>
    <cellStyle name="Normal 6 24 9 2" xfId="19489"/>
    <cellStyle name="Normal 6 24 9 2 2" xfId="19490"/>
    <cellStyle name="Normal 6 24 9 3" xfId="19491"/>
    <cellStyle name="Normal 6 25" xfId="19492"/>
    <cellStyle name="Normal 6 25 10" xfId="19493"/>
    <cellStyle name="Normal 6 25 10 2" xfId="19494"/>
    <cellStyle name="Normal 6 25 10 2 2" xfId="19495"/>
    <cellStyle name="Normal 6 25 10 3" xfId="19496"/>
    <cellStyle name="Normal 6 25 11" xfId="19497"/>
    <cellStyle name="Normal 6 25 11 2" xfId="19498"/>
    <cellStyle name="Normal 6 25 11 2 2" xfId="19499"/>
    <cellStyle name="Normal 6 25 11 3" xfId="19500"/>
    <cellStyle name="Normal 6 25 12" xfId="19501"/>
    <cellStyle name="Normal 6 25 12 2" xfId="19502"/>
    <cellStyle name="Normal 6 25 12 2 2" xfId="19503"/>
    <cellStyle name="Normal 6 25 12 3" xfId="19504"/>
    <cellStyle name="Normal 6 25 13" xfId="19505"/>
    <cellStyle name="Normal 6 25 13 2" xfId="19506"/>
    <cellStyle name="Normal 6 25 13 2 2" xfId="19507"/>
    <cellStyle name="Normal 6 25 13 3" xfId="19508"/>
    <cellStyle name="Normal 6 25 14" xfId="19509"/>
    <cellStyle name="Normal 6 25 14 2" xfId="19510"/>
    <cellStyle name="Normal 6 25 14 2 2" xfId="19511"/>
    <cellStyle name="Normal 6 25 14 3" xfId="19512"/>
    <cellStyle name="Normal 6 25 15" xfId="19513"/>
    <cellStyle name="Normal 6 25 15 2" xfId="19514"/>
    <cellStyle name="Normal 6 25 15 2 2" xfId="19515"/>
    <cellStyle name="Normal 6 25 15 3" xfId="19516"/>
    <cellStyle name="Normal 6 25 16" xfId="19517"/>
    <cellStyle name="Normal 6 25 16 2" xfId="19518"/>
    <cellStyle name="Normal 6 25 16 2 2" xfId="19519"/>
    <cellStyle name="Normal 6 25 16 3" xfId="19520"/>
    <cellStyle name="Normal 6 25 17" xfId="19521"/>
    <cellStyle name="Normal 6 25 17 2" xfId="19522"/>
    <cellStyle name="Normal 6 25 17 2 2" xfId="19523"/>
    <cellStyle name="Normal 6 25 17 3" xfId="19524"/>
    <cellStyle name="Normal 6 25 18" xfId="19525"/>
    <cellStyle name="Normal 6 25 18 2" xfId="19526"/>
    <cellStyle name="Normal 6 25 18 2 2" xfId="19527"/>
    <cellStyle name="Normal 6 25 18 3" xfId="19528"/>
    <cellStyle name="Normal 6 25 19" xfId="19529"/>
    <cellStyle name="Normal 6 25 19 2" xfId="19530"/>
    <cellStyle name="Normal 6 25 19 2 2" xfId="19531"/>
    <cellStyle name="Normal 6 25 19 3" xfId="19532"/>
    <cellStyle name="Normal 6 25 2" xfId="19533"/>
    <cellStyle name="Normal 6 25 2 10" xfId="19534"/>
    <cellStyle name="Normal 6 25 2 10 2" xfId="19535"/>
    <cellStyle name="Normal 6 25 2 10 2 2" xfId="19536"/>
    <cellStyle name="Normal 6 25 2 10 3" xfId="19537"/>
    <cellStyle name="Normal 6 25 2 11" xfId="19538"/>
    <cellStyle name="Normal 6 25 2 11 2" xfId="19539"/>
    <cellStyle name="Normal 6 25 2 11 2 2" xfId="19540"/>
    <cellStyle name="Normal 6 25 2 11 3" xfId="19541"/>
    <cellStyle name="Normal 6 25 2 12" xfId="19542"/>
    <cellStyle name="Normal 6 25 2 12 2" xfId="19543"/>
    <cellStyle name="Normal 6 25 2 12 2 2" xfId="19544"/>
    <cellStyle name="Normal 6 25 2 12 3" xfId="19545"/>
    <cellStyle name="Normal 6 25 2 13" xfId="19546"/>
    <cellStyle name="Normal 6 25 2 13 2" xfId="19547"/>
    <cellStyle name="Normal 6 25 2 13 2 2" xfId="19548"/>
    <cellStyle name="Normal 6 25 2 13 3" xfId="19549"/>
    <cellStyle name="Normal 6 25 2 14" xfId="19550"/>
    <cellStyle name="Normal 6 25 2 14 2" xfId="19551"/>
    <cellStyle name="Normal 6 25 2 14 2 2" xfId="19552"/>
    <cellStyle name="Normal 6 25 2 14 3" xfId="19553"/>
    <cellStyle name="Normal 6 25 2 15" xfId="19554"/>
    <cellStyle name="Normal 6 25 2 15 2" xfId="19555"/>
    <cellStyle name="Normal 6 25 2 15 2 2" xfId="19556"/>
    <cellStyle name="Normal 6 25 2 15 3" xfId="19557"/>
    <cellStyle name="Normal 6 25 2 16" xfId="19558"/>
    <cellStyle name="Normal 6 25 2 16 2" xfId="19559"/>
    <cellStyle name="Normal 6 25 2 17" xfId="19560"/>
    <cellStyle name="Normal 6 25 2 18" xfId="19561"/>
    <cellStyle name="Normal 6 25 2 19" xfId="19562"/>
    <cellStyle name="Normal 6 25 2 2" xfId="19563"/>
    <cellStyle name="Normal 6 25 2 2 10" xfId="19564"/>
    <cellStyle name="Normal 6 25 2 2 2" xfId="19565"/>
    <cellStyle name="Normal 6 25 2 2 2 2" xfId="19566"/>
    <cellStyle name="Normal 6 25 2 2 3" xfId="19567"/>
    <cellStyle name="Normal 6 25 2 2 4" xfId="19568"/>
    <cellStyle name="Normal 6 25 2 2 5" xfId="19569"/>
    <cellStyle name="Normal 6 25 2 2 6" xfId="19570"/>
    <cellStyle name="Normal 6 25 2 2 7" xfId="19571"/>
    <cellStyle name="Normal 6 25 2 2 8" xfId="19572"/>
    <cellStyle name="Normal 6 25 2 2 9" xfId="19573"/>
    <cellStyle name="Normal 6 25 2 20" xfId="19574"/>
    <cellStyle name="Normal 6 25 2 21" xfId="19575"/>
    <cellStyle name="Normal 6 25 2 22" xfId="19576"/>
    <cellStyle name="Normal 6 25 2 23" xfId="19577"/>
    <cellStyle name="Normal 6 25 2 24" xfId="19578"/>
    <cellStyle name="Normal 6 25 2 3" xfId="19579"/>
    <cellStyle name="Normal 6 25 2 3 10" xfId="19580"/>
    <cellStyle name="Normal 6 25 2 3 2" xfId="19581"/>
    <cellStyle name="Normal 6 25 2 3 2 2" xfId="19582"/>
    <cellStyle name="Normal 6 25 2 3 3" xfId="19583"/>
    <cellStyle name="Normal 6 25 2 3 4" xfId="19584"/>
    <cellStyle name="Normal 6 25 2 3 5" xfId="19585"/>
    <cellStyle name="Normal 6 25 2 3 6" xfId="19586"/>
    <cellStyle name="Normal 6 25 2 3 7" xfId="19587"/>
    <cellStyle name="Normal 6 25 2 3 8" xfId="19588"/>
    <cellStyle name="Normal 6 25 2 3 9" xfId="19589"/>
    <cellStyle name="Normal 6 25 2 4" xfId="19590"/>
    <cellStyle name="Normal 6 25 2 4 2" xfId="19591"/>
    <cellStyle name="Normal 6 25 2 4 2 2" xfId="19592"/>
    <cellStyle name="Normal 6 25 2 4 3" xfId="19593"/>
    <cellStyle name="Normal 6 25 2 5" xfId="19594"/>
    <cellStyle name="Normal 6 25 2 5 2" xfId="19595"/>
    <cellStyle name="Normal 6 25 2 5 2 2" xfId="19596"/>
    <cellStyle name="Normal 6 25 2 5 3" xfId="19597"/>
    <cellStyle name="Normal 6 25 2 6" xfId="19598"/>
    <cellStyle name="Normal 6 25 2 6 2" xfId="19599"/>
    <cellStyle name="Normal 6 25 2 6 2 2" xfId="19600"/>
    <cellStyle name="Normal 6 25 2 6 3" xfId="19601"/>
    <cellStyle name="Normal 6 25 2 7" xfId="19602"/>
    <cellStyle name="Normal 6 25 2 7 2" xfId="19603"/>
    <cellStyle name="Normal 6 25 2 7 2 2" xfId="19604"/>
    <cellStyle name="Normal 6 25 2 7 3" xfId="19605"/>
    <cellStyle name="Normal 6 25 2 8" xfId="19606"/>
    <cellStyle name="Normal 6 25 2 8 2" xfId="19607"/>
    <cellStyle name="Normal 6 25 2 8 2 2" xfId="19608"/>
    <cellStyle name="Normal 6 25 2 8 3" xfId="19609"/>
    <cellStyle name="Normal 6 25 2 9" xfId="19610"/>
    <cellStyle name="Normal 6 25 2 9 2" xfId="19611"/>
    <cellStyle name="Normal 6 25 2 9 2 2" xfId="19612"/>
    <cellStyle name="Normal 6 25 2 9 3" xfId="19613"/>
    <cellStyle name="Normal 6 25 20" xfId="19614"/>
    <cellStyle name="Normal 6 25 20 2" xfId="19615"/>
    <cellStyle name="Normal 6 25 21" xfId="19616"/>
    <cellStyle name="Normal 6 25 22" xfId="19617"/>
    <cellStyle name="Normal 6 25 23" xfId="19618"/>
    <cellStyle name="Normal 6 25 24" xfId="19619"/>
    <cellStyle name="Normal 6 25 25" xfId="19620"/>
    <cellStyle name="Normal 6 25 26" xfId="19621"/>
    <cellStyle name="Normal 6 25 27" xfId="19622"/>
    <cellStyle name="Normal 6 25 28" xfId="19623"/>
    <cellStyle name="Normal 6 25 3" xfId="19624"/>
    <cellStyle name="Normal 6 25 3 10" xfId="19625"/>
    <cellStyle name="Normal 6 25 3 10 2" xfId="19626"/>
    <cellStyle name="Normal 6 25 3 10 2 2" xfId="19627"/>
    <cellStyle name="Normal 6 25 3 10 3" xfId="19628"/>
    <cellStyle name="Normal 6 25 3 11" xfId="19629"/>
    <cellStyle name="Normal 6 25 3 11 2" xfId="19630"/>
    <cellStyle name="Normal 6 25 3 11 2 2" xfId="19631"/>
    <cellStyle name="Normal 6 25 3 11 3" xfId="19632"/>
    <cellStyle name="Normal 6 25 3 12" xfId="19633"/>
    <cellStyle name="Normal 6 25 3 12 2" xfId="19634"/>
    <cellStyle name="Normal 6 25 3 12 2 2" xfId="19635"/>
    <cellStyle name="Normal 6 25 3 12 3" xfId="19636"/>
    <cellStyle name="Normal 6 25 3 13" xfId="19637"/>
    <cellStyle name="Normal 6 25 3 13 2" xfId="19638"/>
    <cellStyle name="Normal 6 25 3 13 2 2" xfId="19639"/>
    <cellStyle name="Normal 6 25 3 13 3" xfId="19640"/>
    <cellStyle name="Normal 6 25 3 14" xfId="19641"/>
    <cellStyle name="Normal 6 25 3 14 2" xfId="19642"/>
    <cellStyle name="Normal 6 25 3 14 2 2" xfId="19643"/>
    <cellStyle name="Normal 6 25 3 14 3" xfId="19644"/>
    <cellStyle name="Normal 6 25 3 15" xfId="19645"/>
    <cellStyle name="Normal 6 25 3 15 2" xfId="19646"/>
    <cellStyle name="Normal 6 25 3 15 2 2" xfId="19647"/>
    <cellStyle name="Normal 6 25 3 15 3" xfId="19648"/>
    <cellStyle name="Normal 6 25 3 16" xfId="19649"/>
    <cellStyle name="Normal 6 25 3 16 2" xfId="19650"/>
    <cellStyle name="Normal 6 25 3 17" xfId="19651"/>
    <cellStyle name="Normal 6 25 3 18" xfId="19652"/>
    <cellStyle name="Normal 6 25 3 19" xfId="19653"/>
    <cellStyle name="Normal 6 25 3 2" xfId="19654"/>
    <cellStyle name="Normal 6 25 3 2 10" xfId="19655"/>
    <cellStyle name="Normal 6 25 3 2 2" xfId="19656"/>
    <cellStyle name="Normal 6 25 3 2 2 2" xfId="19657"/>
    <cellStyle name="Normal 6 25 3 2 3" xfId="19658"/>
    <cellStyle name="Normal 6 25 3 2 4" xfId="19659"/>
    <cellStyle name="Normal 6 25 3 2 5" xfId="19660"/>
    <cellStyle name="Normal 6 25 3 2 6" xfId="19661"/>
    <cellStyle name="Normal 6 25 3 2 7" xfId="19662"/>
    <cellStyle name="Normal 6 25 3 2 8" xfId="19663"/>
    <cellStyle name="Normal 6 25 3 2 9" xfId="19664"/>
    <cellStyle name="Normal 6 25 3 20" xfId="19665"/>
    <cellStyle name="Normal 6 25 3 21" xfId="19666"/>
    <cellStyle name="Normal 6 25 3 22" xfId="19667"/>
    <cellStyle name="Normal 6 25 3 23" xfId="19668"/>
    <cellStyle name="Normal 6 25 3 24" xfId="19669"/>
    <cellStyle name="Normal 6 25 3 3" xfId="19670"/>
    <cellStyle name="Normal 6 25 3 3 10" xfId="19671"/>
    <cellStyle name="Normal 6 25 3 3 2" xfId="19672"/>
    <cellStyle name="Normal 6 25 3 3 2 2" xfId="19673"/>
    <cellStyle name="Normal 6 25 3 3 3" xfId="19674"/>
    <cellStyle name="Normal 6 25 3 3 4" xfId="19675"/>
    <cellStyle name="Normal 6 25 3 3 5" xfId="19676"/>
    <cellStyle name="Normal 6 25 3 3 6" xfId="19677"/>
    <cellStyle name="Normal 6 25 3 3 7" xfId="19678"/>
    <cellStyle name="Normal 6 25 3 3 8" xfId="19679"/>
    <cellStyle name="Normal 6 25 3 3 9" xfId="19680"/>
    <cellStyle name="Normal 6 25 3 4" xfId="19681"/>
    <cellStyle name="Normal 6 25 3 4 2" xfId="19682"/>
    <cellStyle name="Normal 6 25 3 4 2 2" xfId="19683"/>
    <cellStyle name="Normal 6 25 3 4 3" xfId="19684"/>
    <cellStyle name="Normal 6 25 3 5" xfId="19685"/>
    <cellStyle name="Normal 6 25 3 5 2" xfId="19686"/>
    <cellStyle name="Normal 6 25 3 5 2 2" xfId="19687"/>
    <cellStyle name="Normal 6 25 3 5 3" xfId="19688"/>
    <cellStyle name="Normal 6 25 3 6" xfId="19689"/>
    <cellStyle name="Normal 6 25 3 6 2" xfId="19690"/>
    <cellStyle name="Normal 6 25 3 6 2 2" xfId="19691"/>
    <cellStyle name="Normal 6 25 3 6 3" xfId="19692"/>
    <cellStyle name="Normal 6 25 3 7" xfId="19693"/>
    <cellStyle name="Normal 6 25 3 7 2" xfId="19694"/>
    <cellStyle name="Normal 6 25 3 7 2 2" xfId="19695"/>
    <cellStyle name="Normal 6 25 3 7 3" xfId="19696"/>
    <cellStyle name="Normal 6 25 3 8" xfId="19697"/>
    <cellStyle name="Normal 6 25 3 8 2" xfId="19698"/>
    <cellStyle name="Normal 6 25 3 8 2 2" xfId="19699"/>
    <cellStyle name="Normal 6 25 3 8 3" xfId="19700"/>
    <cellStyle name="Normal 6 25 3 9" xfId="19701"/>
    <cellStyle name="Normal 6 25 3 9 2" xfId="19702"/>
    <cellStyle name="Normal 6 25 3 9 2 2" xfId="19703"/>
    <cellStyle name="Normal 6 25 3 9 3" xfId="19704"/>
    <cellStyle name="Normal 6 25 4" xfId="19705"/>
    <cellStyle name="Normal 6 25 4 10" xfId="19706"/>
    <cellStyle name="Normal 6 25 4 10 2" xfId="19707"/>
    <cellStyle name="Normal 6 25 4 10 2 2" xfId="19708"/>
    <cellStyle name="Normal 6 25 4 10 3" xfId="19709"/>
    <cellStyle name="Normal 6 25 4 11" xfId="19710"/>
    <cellStyle name="Normal 6 25 4 11 2" xfId="19711"/>
    <cellStyle name="Normal 6 25 4 11 2 2" xfId="19712"/>
    <cellStyle name="Normal 6 25 4 11 3" xfId="19713"/>
    <cellStyle name="Normal 6 25 4 12" xfId="19714"/>
    <cellStyle name="Normal 6 25 4 12 2" xfId="19715"/>
    <cellStyle name="Normal 6 25 4 12 2 2" xfId="19716"/>
    <cellStyle name="Normal 6 25 4 12 3" xfId="19717"/>
    <cellStyle name="Normal 6 25 4 13" xfId="19718"/>
    <cellStyle name="Normal 6 25 4 13 2" xfId="19719"/>
    <cellStyle name="Normal 6 25 4 13 2 2" xfId="19720"/>
    <cellStyle name="Normal 6 25 4 13 3" xfId="19721"/>
    <cellStyle name="Normal 6 25 4 14" xfId="19722"/>
    <cellStyle name="Normal 6 25 4 14 2" xfId="19723"/>
    <cellStyle name="Normal 6 25 4 14 2 2" xfId="19724"/>
    <cellStyle name="Normal 6 25 4 14 3" xfId="19725"/>
    <cellStyle name="Normal 6 25 4 15" xfId="19726"/>
    <cellStyle name="Normal 6 25 4 15 2" xfId="19727"/>
    <cellStyle name="Normal 6 25 4 15 2 2" xfId="19728"/>
    <cellStyle name="Normal 6 25 4 15 3" xfId="19729"/>
    <cellStyle name="Normal 6 25 4 16" xfId="19730"/>
    <cellStyle name="Normal 6 25 4 16 2" xfId="19731"/>
    <cellStyle name="Normal 6 25 4 17" xfId="19732"/>
    <cellStyle name="Normal 6 25 4 18" xfId="19733"/>
    <cellStyle name="Normal 6 25 4 19" xfId="19734"/>
    <cellStyle name="Normal 6 25 4 2" xfId="19735"/>
    <cellStyle name="Normal 6 25 4 2 10" xfId="19736"/>
    <cellStyle name="Normal 6 25 4 2 2" xfId="19737"/>
    <cellStyle name="Normal 6 25 4 2 2 2" xfId="19738"/>
    <cellStyle name="Normal 6 25 4 2 3" xfId="19739"/>
    <cellStyle name="Normal 6 25 4 2 4" xfId="19740"/>
    <cellStyle name="Normal 6 25 4 2 5" xfId="19741"/>
    <cellStyle name="Normal 6 25 4 2 6" xfId="19742"/>
    <cellStyle name="Normal 6 25 4 2 7" xfId="19743"/>
    <cellStyle name="Normal 6 25 4 2 8" xfId="19744"/>
    <cellStyle name="Normal 6 25 4 2 9" xfId="19745"/>
    <cellStyle name="Normal 6 25 4 20" xfId="19746"/>
    <cellStyle name="Normal 6 25 4 21" xfId="19747"/>
    <cellStyle name="Normal 6 25 4 22" xfId="19748"/>
    <cellStyle name="Normal 6 25 4 23" xfId="19749"/>
    <cellStyle name="Normal 6 25 4 24" xfId="19750"/>
    <cellStyle name="Normal 6 25 4 3" xfId="19751"/>
    <cellStyle name="Normal 6 25 4 3 10" xfId="19752"/>
    <cellStyle name="Normal 6 25 4 3 2" xfId="19753"/>
    <cellStyle name="Normal 6 25 4 3 2 2" xfId="19754"/>
    <cellStyle name="Normal 6 25 4 3 3" xfId="19755"/>
    <cellStyle name="Normal 6 25 4 3 4" xfId="19756"/>
    <cellStyle name="Normal 6 25 4 3 5" xfId="19757"/>
    <cellStyle name="Normal 6 25 4 3 6" xfId="19758"/>
    <cellStyle name="Normal 6 25 4 3 7" xfId="19759"/>
    <cellStyle name="Normal 6 25 4 3 8" xfId="19760"/>
    <cellStyle name="Normal 6 25 4 3 9" xfId="19761"/>
    <cellStyle name="Normal 6 25 4 4" xfId="19762"/>
    <cellStyle name="Normal 6 25 4 4 2" xfId="19763"/>
    <cellStyle name="Normal 6 25 4 4 2 2" xfId="19764"/>
    <cellStyle name="Normal 6 25 4 4 3" xfId="19765"/>
    <cellStyle name="Normal 6 25 4 5" xfId="19766"/>
    <cellStyle name="Normal 6 25 4 5 2" xfId="19767"/>
    <cellStyle name="Normal 6 25 4 5 2 2" xfId="19768"/>
    <cellStyle name="Normal 6 25 4 5 3" xfId="19769"/>
    <cellStyle name="Normal 6 25 4 6" xfId="19770"/>
    <cellStyle name="Normal 6 25 4 6 2" xfId="19771"/>
    <cellStyle name="Normal 6 25 4 6 2 2" xfId="19772"/>
    <cellStyle name="Normal 6 25 4 6 3" xfId="19773"/>
    <cellStyle name="Normal 6 25 4 7" xfId="19774"/>
    <cellStyle name="Normal 6 25 4 7 2" xfId="19775"/>
    <cellStyle name="Normal 6 25 4 7 2 2" xfId="19776"/>
    <cellStyle name="Normal 6 25 4 7 3" xfId="19777"/>
    <cellStyle name="Normal 6 25 4 8" xfId="19778"/>
    <cellStyle name="Normal 6 25 4 8 2" xfId="19779"/>
    <cellStyle name="Normal 6 25 4 8 2 2" xfId="19780"/>
    <cellStyle name="Normal 6 25 4 8 3" xfId="19781"/>
    <cellStyle name="Normal 6 25 4 9" xfId="19782"/>
    <cellStyle name="Normal 6 25 4 9 2" xfId="19783"/>
    <cellStyle name="Normal 6 25 4 9 2 2" xfId="19784"/>
    <cellStyle name="Normal 6 25 4 9 3" xfId="19785"/>
    <cellStyle name="Normal 6 25 5" xfId="19786"/>
    <cellStyle name="Normal 6 25 5 10" xfId="19787"/>
    <cellStyle name="Normal 6 25 5 10 2" xfId="19788"/>
    <cellStyle name="Normal 6 25 5 10 2 2" xfId="19789"/>
    <cellStyle name="Normal 6 25 5 10 3" xfId="19790"/>
    <cellStyle name="Normal 6 25 5 11" xfId="19791"/>
    <cellStyle name="Normal 6 25 5 11 2" xfId="19792"/>
    <cellStyle name="Normal 6 25 5 11 2 2" xfId="19793"/>
    <cellStyle name="Normal 6 25 5 11 3" xfId="19794"/>
    <cellStyle name="Normal 6 25 5 12" xfId="19795"/>
    <cellStyle name="Normal 6 25 5 12 2" xfId="19796"/>
    <cellStyle name="Normal 6 25 5 12 2 2" xfId="19797"/>
    <cellStyle name="Normal 6 25 5 12 3" xfId="19798"/>
    <cellStyle name="Normal 6 25 5 13" xfId="19799"/>
    <cellStyle name="Normal 6 25 5 13 2" xfId="19800"/>
    <cellStyle name="Normal 6 25 5 13 2 2" xfId="19801"/>
    <cellStyle name="Normal 6 25 5 13 3" xfId="19802"/>
    <cellStyle name="Normal 6 25 5 14" xfId="19803"/>
    <cellStyle name="Normal 6 25 5 14 2" xfId="19804"/>
    <cellStyle name="Normal 6 25 5 14 2 2" xfId="19805"/>
    <cellStyle name="Normal 6 25 5 14 3" xfId="19806"/>
    <cellStyle name="Normal 6 25 5 15" xfId="19807"/>
    <cellStyle name="Normal 6 25 5 15 2" xfId="19808"/>
    <cellStyle name="Normal 6 25 5 15 2 2" xfId="19809"/>
    <cellStyle name="Normal 6 25 5 15 3" xfId="19810"/>
    <cellStyle name="Normal 6 25 5 16" xfId="19811"/>
    <cellStyle name="Normal 6 25 5 16 2" xfId="19812"/>
    <cellStyle name="Normal 6 25 5 17" xfId="19813"/>
    <cellStyle name="Normal 6 25 5 18" xfId="19814"/>
    <cellStyle name="Normal 6 25 5 19" xfId="19815"/>
    <cellStyle name="Normal 6 25 5 2" xfId="19816"/>
    <cellStyle name="Normal 6 25 5 2 10" xfId="19817"/>
    <cellStyle name="Normal 6 25 5 2 2" xfId="19818"/>
    <cellStyle name="Normal 6 25 5 2 2 2" xfId="19819"/>
    <cellStyle name="Normal 6 25 5 2 3" xfId="19820"/>
    <cellStyle name="Normal 6 25 5 2 4" xfId="19821"/>
    <cellStyle name="Normal 6 25 5 2 5" xfId="19822"/>
    <cellStyle name="Normal 6 25 5 2 6" xfId="19823"/>
    <cellStyle name="Normal 6 25 5 2 7" xfId="19824"/>
    <cellStyle name="Normal 6 25 5 2 8" xfId="19825"/>
    <cellStyle name="Normal 6 25 5 2 9" xfId="19826"/>
    <cellStyle name="Normal 6 25 5 20" xfId="19827"/>
    <cellStyle name="Normal 6 25 5 21" xfId="19828"/>
    <cellStyle name="Normal 6 25 5 22" xfId="19829"/>
    <cellStyle name="Normal 6 25 5 23" xfId="19830"/>
    <cellStyle name="Normal 6 25 5 24" xfId="19831"/>
    <cellStyle name="Normal 6 25 5 3" xfId="19832"/>
    <cellStyle name="Normal 6 25 5 3 10" xfId="19833"/>
    <cellStyle name="Normal 6 25 5 3 2" xfId="19834"/>
    <cellStyle name="Normal 6 25 5 3 2 2" xfId="19835"/>
    <cellStyle name="Normal 6 25 5 3 3" xfId="19836"/>
    <cellStyle name="Normal 6 25 5 3 4" xfId="19837"/>
    <cellStyle name="Normal 6 25 5 3 5" xfId="19838"/>
    <cellStyle name="Normal 6 25 5 3 6" xfId="19839"/>
    <cellStyle name="Normal 6 25 5 3 7" xfId="19840"/>
    <cellStyle name="Normal 6 25 5 3 8" xfId="19841"/>
    <cellStyle name="Normal 6 25 5 3 9" xfId="19842"/>
    <cellStyle name="Normal 6 25 5 4" xfId="19843"/>
    <cellStyle name="Normal 6 25 5 4 2" xfId="19844"/>
    <cellStyle name="Normal 6 25 5 4 2 2" xfId="19845"/>
    <cellStyle name="Normal 6 25 5 4 3" xfId="19846"/>
    <cellStyle name="Normal 6 25 5 5" xfId="19847"/>
    <cellStyle name="Normal 6 25 5 5 2" xfId="19848"/>
    <cellStyle name="Normal 6 25 5 5 2 2" xfId="19849"/>
    <cellStyle name="Normal 6 25 5 5 3" xfId="19850"/>
    <cellStyle name="Normal 6 25 5 6" xfId="19851"/>
    <cellStyle name="Normal 6 25 5 6 2" xfId="19852"/>
    <cellStyle name="Normal 6 25 5 6 2 2" xfId="19853"/>
    <cellStyle name="Normal 6 25 5 6 3" xfId="19854"/>
    <cellStyle name="Normal 6 25 5 7" xfId="19855"/>
    <cellStyle name="Normal 6 25 5 7 2" xfId="19856"/>
    <cellStyle name="Normal 6 25 5 7 2 2" xfId="19857"/>
    <cellStyle name="Normal 6 25 5 7 3" xfId="19858"/>
    <cellStyle name="Normal 6 25 5 8" xfId="19859"/>
    <cellStyle name="Normal 6 25 5 8 2" xfId="19860"/>
    <cellStyle name="Normal 6 25 5 8 2 2" xfId="19861"/>
    <cellStyle name="Normal 6 25 5 8 3" xfId="19862"/>
    <cellStyle name="Normal 6 25 5 9" xfId="19863"/>
    <cellStyle name="Normal 6 25 5 9 2" xfId="19864"/>
    <cellStyle name="Normal 6 25 5 9 2 2" xfId="19865"/>
    <cellStyle name="Normal 6 25 5 9 3" xfId="19866"/>
    <cellStyle name="Normal 6 25 6" xfId="19867"/>
    <cellStyle name="Normal 6 25 6 10" xfId="19868"/>
    <cellStyle name="Normal 6 25 6 2" xfId="19869"/>
    <cellStyle name="Normal 6 25 6 2 2" xfId="19870"/>
    <cellStyle name="Normal 6 25 6 3" xfId="19871"/>
    <cellStyle name="Normal 6 25 6 4" xfId="19872"/>
    <cellStyle name="Normal 6 25 6 5" xfId="19873"/>
    <cellStyle name="Normal 6 25 6 6" xfId="19874"/>
    <cellStyle name="Normal 6 25 6 7" xfId="19875"/>
    <cellStyle name="Normal 6 25 6 8" xfId="19876"/>
    <cellStyle name="Normal 6 25 6 9" xfId="19877"/>
    <cellStyle name="Normal 6 25 7" xfId="19878"/>
    <cellStyle name="Normal 6 25 7 10" xfId="19879"/>
    <cellStyle name="Normal 6 25 7 2" xfId="19880"/>
    <cellStyle name="Normal 6 25 7 2 2" xfId="19881"/>
    <cellStyle name="Normal 6 25 7 3" xfId="19882"/>
    <cellStyle name="Normal 6 25 7 4" xfId="19883"/>
    <cellStyle name="Normal 6 25 7 5" xfId="19884"/>
    <cellStyle name="Normal 6 25 7 6" xfId="19885"/>
    <cellStyle name="Normal 6 25 7 7" xfId="19886"/>
    <cellStyle name="Normal 6 25 7 8" xfId="19887"/>
    <cellStyle name="Normal 6 25 7 9" xfId="19888"/>
    <cellStyle name="Normal 6 25 8" xfId="19889"/>
    <cellStyle name="Normal 6 25 8 2" xfId="19890"/>
    <cellStyle name="Normal 6 25 8 2 2" xfId="19891"/>
    <cellStyle name="Normal 6 25 8 3" xfId="19892"/>
    <cellStyle name="Normal 6 25 9" xfId="19893"/>
    <cellStyle name="Normal 6 25 9 2" xfId="19894"/>
    <cellStyle name="Normal 6 25 9 2 2" xfId="19895"/>
    <cellStyle name="Normal 6 25 9 3" xfId="19896"/>
    <cellStyle name="Normal 6 26" xfId="19897"/>
    <cellStyle name="Normal 6 26 10" xfId="19898"/>
    <cellStyle name="Normal 6 26 10 2" xfId="19899"/>
    <cellStyle name="Normal 6 26 10 2 2" xfId="19900"/>
    <cellStyle name="Normal 6 26 10 3" xfId="19901"/>
    <cellStyle name="Normal 6 26 11" xfId="19902"/>
    <cellStyle name="Normal 6 26 11 2" xfId="19903"/>
    <cellStyle name="Normal 6 26 11 2 2" xfId="19904"/>
    <cellStyle name="Normal 6 26 11 3" xfId="19905"/>
    <cellStyle name="Normal 6 26 12" xfId="19906"/>
    <cellStyle name="Normal 6 26 12 2" xfId="19907"/>
    <cellStyle name="Normal 6 26 12 2 2" xfId="19908"/>
    <cellStyle name="Normal 6 26 12 3" xfId="19909"/>
    <cellStyle name="Normal 6 26 13" xfId="19910"/>
    <cellStyle name="Normal 6 26 13 2" xfId="19911"/>
    <cellStyle name="Normal 6 26 13 2 2" xfId="19912"/>
    <cellStyle name="Normal 6 26 13 3" xfId="19913"/>
    <cellStyle name="Normal 6 26 14" xfId="19914"/>
    <cellStyle name="Normal 6 26 14 2" xfId="19915"/>
    <cellStyle name="Normal 6 26 14 2 2" xfId="19916"/>
    <cellStyle name="Normal 6 26 14 3" xfId="19917"/>
    <cellStyle name="Normal 6 26 15" xfId="19918"/>
    <cellStyle name="Normal 6 26 15 2" xfId="19919"/>
    <cellStyle name="Normal 6 26 15 2 2" xfId="19920"/>
    <cellStyle name="Normal 6 26 15 3" xfId="19921"/>
    <cellStyle name="Normal 6 26 16" xfId="19922"/>
    <cellStyle name="Normal 6 26 16 2" xfId="19923"/>
    <cellStyle name="Normal 6 26 16 2 2" xfId="19924"/>
    <cellStyle name="Normal 6 26 16 3" xfId="19925"/>
    <cellStyle name="Normal 6 26 17" xfId="19926"/>
    <cellStyle name="Normal 6 26 17 2" xfId="19927"/>
    <cellStyle name="Normal 6 26 17 2 2" xfId="19928"/>
    <cellStyle name="Normal 6 26 17 3" xfId="19929"/>
    <cellStyle name="Normal 6 26 18" xfId="19930"/>
    <cellStyle name="Normal 6 26 18 2" xfId="19931"/>
    <cellStyle name="Normal 6 26 18 2 2" xfId="19932"/>
    <cellStyle name="Normal 6 26 18 3" xfId="19933"/>
    <cellStyle name="Normal 6 26 19" xfId="19934"/>
    <cellStyle name="Normal 6 26 19 2" xfId="19935"/>
    <cellStyle name="Normal 6 26 19 2 2" xfId="19936"/>
    <cellStyle name="Normal 6 26 19 3" xfId="19937"/>
    <cellStyle name="Normal 6 26 2" xfId="19938"/>
    <cellStyle name="Normal 6 26 2 10" xfId="19939"/>
    <cellStyle name="Normal 6 26 2 10 2" xfId="19940"/>
    <cellStyle name="Normal 6 26 2 10 2 2" xfId="19941"/>
    <cellStyle name="Normal 6 26 2 10 3" xfId="19942"/>
    <cellStyle name="Normal 6 26 2 11" xfId="19943"/>
    <cellStyle name="Normal 6 26 2 11 2" xfId="19944"/>
    <cellStyle name="Normal 6 26 2 11 2 2" xfId="19945"/>
    <cellStyle name="Normal 6 26 2 11 3" xfId="19946"/>
    <cellStyle name="Normal 6 26 2 12" xfId="19947"/>
    <cellStyle name="Normal 6 26 2 12 2" xfId="19948"/>
    <cellStyle name="Normal 6 26 2 12 2 2" xfId="19949"/>
    <cellStyle name="Normal 6 26 2 12 3" xfId="19950"/>
    <cellStyle name="Normal 6 26 2 13" xfId="19951"/>
    <cellStyle name="Normal 6 26 2 13 2" xfId="19952"/>
    <cellStyle name="Normal 6 26 2 13 2 2" xfId="19953"/>
    <cellStyle name="Normal 6 26 2 13 3" xfId="19954"/>
    <cellStyle name="Normal 6 26 2 14" xfId="19955"/>
    <cellStyle name="Normal 6 26 2 14 2" xfId="19956"/>
    <cellStyle name="Normal 6 26 2 14 2 2" xfId="19957"/>
    <cellStyle name="Normal 6 26 2 14 3" xfId="19958"/>
    <cellStyle name="Normal 6 26 2 15" xfId="19959"/>
    <cellStyle name="Normal 6 26 2 15 2" xfId="19960"/>
    <cellStyle name="Normal 6 26 2 15 2 2" xfId="19961"/>
    <cellStyle name="Normal 6 26 2 15 3" xfId="19962"/>
    <cellStyle name="Normal 6 26 2 16" xfId="19963"/>
    <cellStyle name="Normal 6 26 2 16 2" xfId="19964"/>
    <cellStyle name="Normal 6 26 2 17" xfId="19965"/>
    <cellStyle name="Normal 6 26 2 18" xfId="19966"/>
    <cellStyle name="Normal 6 26 2 19" xfId="19967"/>
    <cellStyle name="Normal 6 26 2 2" xfId="19968"/>
    <cellStyle name="Normal 6 26 2 2 10" xfId="19969"/>
    <cellStyle name="Normal 6 26 2 2 2" xfId="19970"/>
    <cellStyle name="Normal 6 26 2 2 2 2" xfId="19971"/>
    <cellStyle name="Normal 6 26 2 2 3" xfId="19972"/>
    <cellStyle name="Normal 6 26 2 2 4" xfId="19973"/>
    <cellStyle name="Normal 6 26 2 2 5" xfId="19974"/>
    <cellStyle name="Normal 6 26 2 2 6" xfId="19975"/>
    <cellStyle name="Normal 6 26 2 2 7" xfId="19976"/>
    <cellStyle name="Normal 6 26 2 2 8" xfId="19977"/>
    <cellStyle name="Normal 6 26 2 2 9" xfId="19978"/>
    <cellStyle name="Normal 6 26 2 20" xfId="19979"/>
    <cellStyle name="Normal 6 26 2 21" xfId="19980"/>
    <cellStyle name="Normal 6 26 2 22" xfId="19981"/>
    <cellStyle name="Normal 6 26 2 23" xfId="19982"/>
    <cellStyle name="Normal 6 26 2 24" xfId="19983"/>
    <cellStyle name="Normal 6 26 2 3" xfId="19984"/>
    <cellStyle name="Normal 6 26 2 3 10" xfId="19985"/>
    <cellStyle name="Normal 6 26 2 3 2" xfId="19986"/>
    <cellStyle name="Normal 6 26 2 3 2 2" xfId="19987"/>
    <cellStyle name="Normal 6 26 2 3 3" xfId="19988"/>
    <cellStyle name="Normal 6 26 2 3 4" xfId="19989"/>
    <cellStyle name="Normal 6 26 2 3 5" xfId="19990"/>
    <cellStyle name="Normal 6 26 2 3 6" xfId="19991"/>
    <cellStyle name="Normal 6 26 2 3 7" xfId="19992"/>
    <cellStyle name="Normal 6 26 2 3 8" xfId="19993"/>
    <cellStyle name="Normal 6 26 2 3 9" xfId="19994"/>
    <cellStyle name="Normal 6 26 2 4" xfId="19995"/>
    <cellStyle name="Normal 6 26 2 4 2" xfId="19996"/>
    <cellStyle name="Normal 6 26 2 4 2 2" xfId="19997"/>
    <cellStyle name="Normal 6 26 2 4 3" xfId="19998"/>
    <cellStyle name="Normal 6 26 2 5" xfId="19999"/>
    <cellStyle name="Normal 6 26 2 5 2" xfId="20000"/>
    <cellStyle name="Normal 6 26 2 5 2 2" xfId="20001"/>
    <cellStyle name="Normal 6 26 2 5 3" xfId="20002"/>
    <cellStyle name="Normal 6 26 2 6" xfId="20003"/>
    <cellStyle name="Normal 6 26 2 6 2" xfId="20004"/>
    <cellStyle name="Normal 6 26 2 6 2 2" xfId="20005"/>
    <cellStyle name="Normal 6 26 2 6 3" xfId="20006"/>
    <cellStyle name="Normal 6 26 2 7" xfId="20007"/>
    <cellStyle name="Normal 6 26 2 7 2" xfId="20008"/>
    <cellStyle name="Normal 6 26 2 7 2 2" xfId="20009"/>
    <cellStyle name="Normal 6 26 2 7 3" xfId="20010"/>
    <cellStyle name="Normal 6 26 2 8" xfId="20011"/>
    <cellStyle name="Normal 6 26 2 8 2" xfId="20012"/>
    <cellStyle name="Normal 6 26 2 8 2 2" xfId="20013"/>
    <cellStyle name="Normal 6 26 2 8 3" xfId="20014"/>
    <cellStyle name="Normal 6 26 2 9" xfId="20015"/>
    <cellStyle name="Normal 6 26 2 9 2" xfId="20016"/>
    <cellStyle name="Normal 6 26 2 9 2 2" xfId="20017"/>
    <cellStyle name="Normal 6 26 2 9 3" xfId="20018"/>
    <cellStyle name="Normal 6 26 20" xfId="20019"/>
    <cellStyle name="Normal 6 26 20 2" xfId="20020"/>
    <cellStyle name="Normal 6 26 21" xfId="20021"/>
    <cellStyle name="Normal 6 26 22" xfId="20022"/>
    <cellStyle name="Normal 6 26 23" xfId="20023"/>
    <cellStyle name="Normal 6 26 24" xfId="20024"/>
    <cellStyle name="Normal 6 26 25" xfId="20025"/>
    <cellStyle name="Normal 6 26 26" xfId="20026"/>
    <cellStyle name="Normal 6 26 27" xfId="20027"/>
    <cellStyle name="Normal 6 26 28" xfId="20028"/>
    <cellStyle name="Normal 6 26 3" xfId="20029"/>
    <cellStyle name="Normal 6 26 3 10" xfId="20030"/>
    <cellStyle name="Normal 6 26 3 10 2" xfId="20031"/>
    <cellStyle name="Normal 6 26 3 10 2 2" xfId="20032"/>
    <cellStyle name="Normal 6 26 3 10 3" xfId="20033"/>
    <cellStyle name="Normal 6 26 3 11" xfId="20034"/>
    <cellStyle name="Normal 6 26 3 11 2" xfId="20035"/>
    <cellStyle name="Normal 6 26 3 11 2 2" xfId="20036"/>
    <cellStyle name="Normal 6 26 3 11 3" xfId="20037"/>
    <cellStyle name="Normal 6 26 3 12" xfId="20038"/>
    <cellStyle name="Normal 6 26 3 12 2" xfId="20039"/>
    <cellStyle name="Normal 6 26 3 12 2 2" xfId="20040"/>
    <cellStyle name="Normal 6 26 3 12 3" xfId="20041"/>
    <cellStyle name="Normal 6 26 3 13" xfId="20042"/>
    <cellStyle name="Normal 6 26 3 13 2" xfId="20043"/>
    <cellStyle name="Normal 6 26 3 13 2 2" xfId="20044"/>
    <cellStyle name="Normal 6 26 3 13 3" xfId="20045"/>
    <cellStyle name="Normal 6 26 3 14" xfId="20046"/>
    <cellStyle name="Normal 6 26 3 14 2" xfId="20047"/>
    <cellStyle name="Normal 6 26 3 14 2 2" xfId="20048"/>
    <cellStyle name="Normal 6 26 3 14 3" xfId="20049"/>
    <cellStyle name="Normal 6 26 3 15" xfId="20050"/>
    <cellStyle name="Normal 6 26 3 15 2" xfId="20051"/>
    <cellStyle name="Normal 6 26 3 15 2 2" xfId="20052"/>
    <cellStyle name="Normal 6 26 3 15 3" xfId="20053"/>
    <cellStyle name="Normal 6 26 3 16" xfId="20054"/>
    <cellStyle name="Normal 6 26 3 16 2" xfId="20055"/>
    <cellStyle name="Normal 6 26 3 17" xfId="20056"/>
    <cellStyle name="Normal 6 26 3 18" xfId="20057"/>
    <cellStyle name="Normal 6 26 3 19" xfId="20058"/>
    <cellStyle name="Normal 6 26 3 2" xfId="20059"/>
    <cellStyle name="Normal 6 26 3 2 10" xfId="20060"/>
    <cellStyle name="Normal 6 26 3 2 2" xfId="20061"/>
    <cellStyle name="Normal 6 26 3 2 2 2" xfId="20062"/>
    <cellStyle name="Normal 6 26 3 2 3" xfId="20063"/>
    <cellStyle name="Normal 6 26 3 2 4" xfId="20064"/>
    <cellStyle name="Normal 6 26 3 2 5" xfId="20065"/>
    <cellStyle name="Normal 6 26 3 2 6" xfId="20066"/>
    <cellStyle name="Normal 6 26 3 2 7" xfId="20067"/>
    <cellStyle name="Normal 6 26 3 2 8" xfId="20068"/>
    <cellStyle name="Normal 6 26 3 2 9" xfId="20069"/>
    <cellStyle name="Normal 6 26 3 20" xfId="20070"/>
    <cellStyle name="Normal 6 26 3 21" xfId="20071"/>
    <cellStyle name="Normal 6 26 3 22" xfId="20072"/>
    <cellStyle name="Normal 6 26 3 23" xfId="20073"/>
    <cellStyle name="Normal 6 26 3 24" xfId="20074"/>
    <cellStyle name="Normal 6 26 3 3" xfId="20075"/>
    <cellStyle name="Normal 6 26 3 3 10" xfId="20076"/>
    <cellStyle name="Normal 6 26 3 3 2" xfId="20077"/>
    <cellStyle name="Normal 6 26 3 3 2 2" xfId="20078"/>
    <cellStyle name="Normal 6 26 3 3 3" xfId="20079"/>
    <cellStyle name="Normal 6 26 3 3 4" xfId="20080"/>
    <cellStyle name="Normal 6 26 3 3 5" xfId="20081"/>
    <cellStyle name="Normal 6 26 3 3 6" xfId="20082"/>
    <cellStyle name="Normal 6 26 3 3 7" xfId="20083"/>
    <cellStyle name="Normal 6 26 3 3 8" xfId="20084"/>
    <cellStyle name="Normal 6 26 3 3 9" xfId="20085"/>
    <cellStyle name="Normal 6 26 3 4" xfId="20086"/>
    <cellStyle name="Normal 6 26 3 4 2" xfId="20087"/>
    <cellStyle name="Normal 6 26 3 4 2 2" xfId="20088"/>
    <cellStyle name="Normal 6 26 3 4 3" xfId="20089"/>
    <cellStyle name="Normal 6 26 3 5" xfId="20090"/>
    <cellStyle name="Normal 6 26 3 5 2" xfId="20091"/>
    <cellStyle name="Normal 6 26 3 5 2 2" xfId="20092"/>
    <cellStyle name="Normal 6 26 3 5 3" xfId="20093"/>
    <cellStyle name="Normal 6 26 3 6" xfId="20094"/>
    <cellStyle name="Normal 6 26 3 6 2" xfId="20095"/>
    <cellStyle name="Normal 6 26 3 6 2 2" xfId="20096"/>
    <cellStyle name="Normal 6 26 3 6 3" xfId="20097"/>
    <cellStyle name="Normal 6 26 3 7" xfId="20098"/>
    <cellStyle name="Normal 6 26 3 7 2" xfId="20099"/>
    <cellStyle name="Normal 6 26 3 7 2 2" xfId="20100"/>
    <cellStyle name="Normal 6 26 3 7 3" xfId="20101"/>
    <cellStyle name="Normal 6 26 3 8" xfId="20102"/>
    <cellStyle name="Normal 6 26 3 8 2" xfId="20103"/>
    <cellStyle name="Normal 6 26 3 8 2 2" xfId="20104"/>
    <cellStyle name="Normal 6 26 3 8 3" xfId="20105"/>
    <cellStyle name="Normal 6 26 3 9" xfId="20106"/>
    <cellStyle name="Normal 6 26 3 9 2" xfId="20107"/>
    <cellStyle name="Normal 6 26 3 9 2 2" xfId="20108"/>
    <cellStyle name="Normal 6 26 3 9 3" xfId="20109"/>
    <cellStyle name="Normal 6 26 4" xfId="20110"/>
    <cellStyle name="Normal 6 26 4 10" xfId="20111"/>
    <cellStyle name="Normal 6 26 4 10 2" xfId="20112"/>
    <cellStyle name="Normal 6 26 4 10 2 2" xfId="20113"/>
    <cellStyle name="Normal 6 26 4 10 3" xfId="20114"/>
    <cellStyle name="Normal 6 26 4 11" xfId="20115"/>
    <cellStyle name="Normal 6 26 4 11 2" xfId="20116"/>
    <cellStyle name="Normal 6 26 4 11 2 2" xfId="20117"/>
    <cellStyle name="Normal 6 26 4 11 3" xfId="20118"/>
    <cellStyle name="Normal 6 26 4 12" xfId="20119"/>
    <cellStyle name="Normal 6 26 4 12 2" xfId="20120"/>
    <cellStyle name="Normal 6 26 4 12 2 2" xfId="20121"/>
    <cellStyle name="Normal 6 26 4 12 3" xfId="20122"/>
    <cellStyle name="Normal 6 26 4 13" xfId="20123"/>
    <cellStyle name="Normal 6 26 4 13 2" xfId="20124"/>
    <cellStyle name="Normal 6 26 4 13 2 2" xfId="20125"/>
    <cellStyle name="Normal 6 26 4 13 3" xfId="20126"/>
    <cellStyle name="Normal 6 26 4 14" xfId="20127"/>
    <cellStyle name="Normal 6 26 4 14 2" xfId="20128"/>
    <cellStyle name="Normal 6 26 4 14 2 2" xfId="20129"/>
    <cellStyle name="Normal 6 26 4 14 3" xfId="20130"/>
    <cellStyle name="Normal 6 26 4 15" xfId="20131"/>
    <cellStyle name="Normal 6 26 4 15 2" xfId="20132"/>
    <cellStyle name="Normal 6 26 4 15 2 2" xfId="20133"/>
    <cellStyle name="Normal 6 26 4 15 3" xfId="20134"/>
    <cellStyle name="Normal 6 26 4 16" xfId="20135"/>
    <cellStyle name="Normal 6 26 4 16 2" xfId="20136"/>
    <cellStyle name="Normal 6 26 4 17" xfId="20137"/>
    <cellStyle name="Normal 6 26 4 18" xfId="20138"/>
    <cellStyle name="Normal 6 26 4 19" xfId="20139"/>
    <cellStyle name="Normal 6 26 4 2" xfId="20140"/>
    <cellStyle name="Normal 6 26 4 2 10" xfId="20141"/>
    <cellStyle name="Normal 6 26 4 2 2" xfId="20142"/>
    <cellStyle name="Normal 6 26 4 2 2 2" xfId="20143"/>
    <cellStyle name="Normal 6 26 4 2 3" xfId="20144"/>
    <cellStyle name="Normal 6 26 4 2 4" xfId="20145"/>
    <cellStyle name="Normal 6 26 4 2 5" xfId="20146"/>
    <cellStyle name="Normal 6 26 4 2 6" xfId="20147"/>
    <cellStyle name="Normal 6 26 4 2 7" xfId="20148"/>
    <cellStyle name="Normal 6 26 4 2 8" xfId="20149"/>
    <cellStyle name="Normal 6 26 4 2 9" xfId="20150"/>
    <cellStyle name="Normal 6 26 4 20" xfId="20151"/>
    <cellStyle name="Normal 6 26 4 21" xfId="20152"/>
    <cellStyle name="Normal 6 26 4 22" xfId="20153"/>
    <cellStyle name="Normal 6 26 4 23" xfId="20154"/>
    <cellStyle name="Normal 6 26 4 24" xfId="20155"/>
    <cellStyle name="Normal 6 26 4 3" xfId="20156"/>
    <cellStyle name="Normal 6 26 4 3 10" xfId="20157"/>
    <cellStyle name="Normal 6 26 4 3 2" xfId="20158"/>
    <cellStyle name="Normal 6 26 4 3 2 2" xfId="20159"/>
    <cellStyle name="Normal 6 26 4 3 3" xfId="20160"/>
    <cellStyle name="Normal 6 26 4 3 4" xfId="20161"/>
    <cellStyle name="Normal 6 26 4 3 5" xfId="20162"/>
    <cellStyle name="Normal 6 26 4 3 6" xfId="20163"/>
    <cellStyle name="Normal 6 26 4 3 7" xfId="20164"/>
    <cellStyle name="Normal 6 26 4 3 8" xfId="20165"/>
    <cellStyle name="Normal 6 26 4 3 9" xfId="20166"/>
    <cellStyle name="Normal 6 26 4 4" xfId="20167"/>
    <cellStyle name="Normal 6 26 4 4 2" xfId="20168"/>
    <cellStyle name="Normal 6 26 4 4 2 2" xfId="20169"/>
    <cellStyle name="Normal 6 26 4 4 3" xfId="20170"/>
    <cellStyle name="Normal 6 26 4 5" xfId="20171"/>
    <cellStyle name="Normal 6 26 4 5 2" xfId="20172"/>
    <cellStyle name="Normal 6 26 4 5 2 2" xfId="20173"/>
    <cellStyle name="Normal 6 26 4 5 3" xfId="20174"/>
    <cellStyle name="Normal 6 26 4 6" xfId="20175"/>
    <cellStyle name="Normal 6 26 4 6 2" xfId="20176"/>
    <cellStyle name="Normal 6 26 4 6 2 2" xfId="20177"/>
    <cellStyle name="Normal 6 26 4 6 3" xfId="20178"/>
    <cellStyle name="Normal 6 26 4 7" xfId="20179"/>
    <cellStyle name="Normal 6 26 4 7 2" xfId="20180"/>
    <cellStyle name="Normal 6 26 4 7 2 2" xfId="20181"/>
    <cellStyle name="Normal 6 26 4 7 3" xfId="20182"/>
    <cellStyle name="Normal 6 26 4 8" xfId="20183"/>
    <cellStyle name="Normal 6 26 4 8 2" xfId="20184"/>
    <cellStyle name="Normal 6 26 4 8 2 2" xfId="20185"/>
    <cellStyle name="Normal 6 26 4 8 3" xfId="20186"/>
    <cellStyle name="Normal 6 26 4 9" xfId="20187"/>
    <cellStyle name="Normal 6 26 4 9 2" xfId="20188"/>
    <cellStyle name="Normal 6 26 4 9 2 2" xfId="20189"/>
    <cellStyle name="Normal 6 26 4 9 3" xfId="20190"/>
    <cellStyle name="Normal 6 26 5" xfId="20191"/>
    <cellStyle name="Normal 6 26 5 10" xfId="20192"/>
    <cellStyle name="Normal 6 26 5 10 2" xfId="20193"/>
    <cellStyle name="Normal 6 26 5 10 2 2" xfId="20194"/>
    <cellStyle name="Normal 6 26 5 10 3" xfId="20195"/>
    <cellStyle name="Normal 6 26 5 11" xfId="20196"/>
    <cellStyle name="Normal 6 26 5 11 2" xfId="20197"/>
    <cellStyle name="Normal 6 26 5 11 2 2" xfId="20198"/>
    <cellStyle name="Normal 6 26 5 11 3" xfId="20199"/>
    <cellStyle name="Normal 6 26 5 12" xfId="20200"/>
    <cellStyle name="Normal 6 26 5 12 2" xfId="20201"/>
    <cellStyle name="Normal 6 26 5 12 2 2" xfId="20202"/>
    <cellStyle name="Normal 6 26 5 12 3" xfId="20203"/>
    <cellStyle name="Normal 6 26 5 13" xfId="20204"/>
    <cellStyle name="Normal 6 26 5 13 2" xfId="20205"/>
    <cellStyle name="Normal 6 26 5 13 2 2" xfId="20206"/>
    <cellStyle name="Normal 6 26 5 13 3" xfId="20207"/>
    <cellStyle name="Normal 6 26 5 14" xfId="20208"/>
    <cellStyle name="Normal 6 26 5 14 2" xfId="20209"/>
    <cellStyle name="Normal 6 26 5 14 2 2" xfId="20210"/>
    <cellStyle name="Normal 6 26 5 14 3" xfId="20211"/>
    <cellStyle name="Normal 6 26 5 15" xfId="20212"/>
    <cellStyle name="Normal 6 26 5 15 2" xfId="20213"/>
    <cellStyle name="Normal 6 26 5 15 2 2" xfId="20214"/>
    <cellStyle name="Normal 6 26 5 15 3" xfId="20215"/>
    <cellStyle name="Normal 6 26 5 16" xfId="20216"/>
    <cellStyle name="Normal 6 26 5 16 2" xfId="20217"/>
    <cellStyle name="Normal 6 26 5 17" xfId="20218"/>
    <cellStyle name="Normal 6 26 5 18" xfId="20219"/>
    <cellStyle name="Normal 6 26 5 19" xfId="20220"/>
    <cellStyle name="Normal 6 26 5 2" xfId="20221"/>
    <cellStyle name="Normal 6 26 5 2 10" xfId="20222"/>
    <cellStyle name="Normal 6 26 5 2 2" xfId="20223"/>
    <cellStyle name="Normal 6 26 5 2 2 2" xfId="20224"/>
    <cellStyle name="Normal 6 26 5 2 3" xfId="20225"/>
    <cellStyle name="Normal 6 26 5 2 4" xfId="20226"/>
    <cellStyle name="Normal 6 26 5 2 5" xfId="20227"/>
    <cellStyle name="Normal 6 26 5 2 6" xfId="20228"/>
    <cellStyle name="Normal 6 26 5 2 7" xfId="20229"/>
    <cellStyle name="Normal 6 26 5 2 8" xfId="20230"/>
    <cellStyle name="Normal 6 26 5 2 9" xfId="20231"/>
    <cellStyle name="Normal 6 26 5 20" xfId="20232"/>
    <cellStyle name="Normal 6 26 5 21" xfId="20233"/>
    <cellStyle name="Normal 6 26 5 22" xfId="20234"/>
    <cellStyle name="Normal 6 26 5 23" xfId="20235"/>
    <cellStyle name="Normal 6 26 5 24" xfId="20236"/>
    <cellStyle name="Normal 6 26 5 3" xfId="20237"/>
    <cellStyle name="Normal 6 26 5 3 10" xfId="20238"/>
    <cellStyle name="Normal 6 26 5 3 2" xfId="20239"/>
    <cellStyle name="Normal 6 26 5 3 2 2" xfId="20240"/>
    <cellStyle name="Normal 6 26 5 3 3" xfId="20241"/>
    <cellStyle name="Normal 6 26 5 3 4" xfId="20242"/>
    <cellStyle name="Normal 6 26 5 3 5" xfId="20243"/>
    <cellStyle name="Normal 6 26 5 3 6" xfId="20244"/>
    <cellStyle name="Normal 6 26 5 3 7" xfId="20245"/>
    <cellStyle name="Normal 6 26 5 3 8" xfId="20246"/>
    <cellStyle name="Normal 6 26 5 3 9" xfId="20247"/>
    <cellStyle name="Normal 6 26 5 4" xfId="20248"/>
    <cellStyle name="Normal 6 26 5 4 2" xfId="20249"/>
    <cellStyle name="Normal 6 26 5 4 2 2" xfId="20250"/>
    <cellStyle name="Normal 6 26 5 4 3" xfId="20251"/>
    <cellStyle name="Normal 6 26 5 5" xfId="20252"/>
    <cellStyle name="Normal 6 26 5 5 2" xfId="20253"/>
    <cellStyle name="Normal 6 26 5 5 2 2" xfId="20254"/>
    <cellStyle name="Normal 6 26 5 5 3" xfId="20255"/>
    <cellStyle name="Normal 6 26 5 6" xfId="20256"/>
    <cellStyle name="Normal 6 26 5 6 2" xfId="20257"/>
    <cellStyle name="Normal 6 26 5 6 2 2" xfId="20258"/>
    <cellStyle name="Normal 6 26 5 6 3" xfId="20259"/>
    <cellStyle name="Normal 6 26 5 7" xfId="20260"/>
    <cellStyle name="Normal 6 26 5 7 2" xfId="20261"/>
    <cellStyle name="Normal 6 26 5 7 2 2" xfId="20262"/>
    <cellStyle name="Normal 6 26 5 7 3" xfId="20263"/>
    <cellStyle name="Normal 6 26 5 8" xfId="20264"/>
    <cellStyle name="Normal 6 26 5 8 2" xfId="20265"/>
    <cellStyle name="Normal 6 26 5 8 2 2" xfId="20266"/>
    <cellStyle name="Normal 6 26 5 8 3" xfId="20267"/>
    <cellStyle name="Normal 6 26 5 9" xfId="20268"/>
    <cellStyle name="Normal 6 26 5 9 2" xfId="20269"/>
    <cellStyle name="Normal 6 26 5 9 2 2" xfId="20270"/>
    <cellStyle name="Normal 6 26 5 9 3" xfId="20271"/>
    <cellStyle name="Normal 6 26 6" xfId="20272"/>
    <cellStyle name="Normal 6 26 6 10" xfId="20273"/>
    <cellStyle name="Normal 6 26 6 2" xfId="20274"/>
    <cellStyle name="Normal 6 26 6 2 2" xfId="20275"/>
    <cellStyle name="Normal 6 26 6 3" xfId="20276"/>
    <cellStyle name="Normal 6 26 6 4" xfId="20277"/>
    <cellStyle name="Normal 6 26 6 5" xfId="20278"/>
    <cellStyle name="Normal 6 26 6 6" xfId="20279"/>
    <cellStyle name="Normal 6 26 6 7" xfId="20280"/>
    <cellStyle name="Normal 6 26 6 8" xfId="20281"/>
    <cellStyle name="Normal 6 26 6 9" xfId="20282"/>
    <cellStyle name="Normal 6 26 7" xfId="20283"/>
    <cellStyle name="Normal 6 26 7 10" xfId="20284"/>
    <cellStyle name="Normal 6 26 7 2" xfId="20285"/>
    <cellStyle name="Normal 6 26 7 2 2" xfId="20286"/>
    <cellStyle name="Normal 6 26 7 3" xfId="20287"/>
    <cellStyle name="Normal 6 26 7 4" xfId="20288"/>
    <cellStyle name="Normal 6 26 7 5" xfId="20289"/>
    <cellStyle name="Normal 6 26 7 6" xfId="20290"/>
    <cellStyle name="Normal 6 26 7 7" xfId="20291"/>
    <cellStyle name="Normal 6 26 7 8" xfId="20292"/>
    <cellStyle name="Normal 6 26 7 9" xfId="20293"/>
    <cellStyle name="Normal 6 26 8" xfId="20294"/>
    <cellStyle name="Normal 6 26 8 2" xfId="20295"/>
    <cellStyle name="Normal 6 26 8 2 2" xfId="20296"/>
    <cellStyle name="Normal 6 26 8 3" xfId="20297"/>
    <cellStyle name="Normal 6 26 9" xfId="20298"/>
    <cellStyle name="Normal 6 26 9 2" xfId="20299"/>
    <cellStyle name="Normal 6 26 9 2 2" xfId="20300"/>
    <cellStyle name="Normal 6 26 9 3" xfId="20301"/>
    <cellStyle name="Normal 6 27" xfId="20302"/>
    <cellStyle name="Normal 6 28" xfId="20303"/>
    <cellStyle name="Normal 6 28 10" xfId="20304"/>
    <cellStyle name="Normal 6 28 10 2" xfId="20305"/>
    <cellStyle name="Normal 6 28 10 2 2" xfId="20306"/>
    <cellStyle name="Normal 6 28 10 3" xfId="20307"/>
    <cellStyle name="Normal 6 28 11" xfId="20308"/>
    <cellStyle name="Normal 6 28 11 2" xfId="20309"/>
    <cellStyle name="Normal 6 28 11 2 2" xfId="20310"/>
    <cellStyle name="Normal 6 28 11 3" xfId="20311"/>
    <cellStyle name="Normal 6 28 12" xfId="20312"/>
    <cellStyle name="Normal 6 28 12 2" xfId="20313"/>
    <cellStyle name="Normal 6 28 12 2 2" xfId="20314"/>
    <cellStyle name="Normal 6 28 12 3" xfId="20315"/>
    <cellStyle name="Normal 6 28 13" xfId="20316"/>
    <cellStyle name="Normal 6 28 13 2" xfId="20317"/>
    <cellStyle name="Normal 6 28 13 2 2" xfId="20318"/>
    <cellStyle name="Normal 6 28 13 3" xfId="20319"/>
    <cellStyle name="Normal 6 28 14" xfId="20320"/>
    <cellStyle name="Normal 6 28 14 2" xfId="20321"/>
    <cellStyle name="Normal 6 28 14 2 2" xfId="20322"/>
    <cellStyle name="Normal 6 28 14 3" xfId="20323"/>
    <cellStyle name="Normal 6 28 15" xfId="20324"/>
    <cellStyle name="Normal 6 28 15 2" xfId="20325"/>
    <cellStyle name="Normal 6 28 15 2 2" xfId="20326"/>
    <cellStyle name="Normal 6 28 15 3" xfId="20327"/>
    <cellStyle name="Normal 6 28 16" xfId="20328"/>
    <cellStyle name="Normal 6 28 16 2" xfId="20329"/>
    <cellStyle name="Normal 6 28 16 2 2" xfId="20330"/>
    <cellStyle name="Normal 6 28 16 3" xfId="20331"/>
    <cellStyle name="Normal 6 28 17" xfId="20332"/>
    <cellStyle name="Normal 6 28 17 2" xfId="20333"/>
    <cellStyle name="Normal 6 28 17 2 2" xfId="20334"/>
    <cellStyle name="Normal 6 28 17 3" xfId="20335"/>
    <cellStyle name="Normal 6 28 18" xfId="20336"/>
    <cellStyle name="Normal 6 28 18 2" xfId="20337"/>
    <cellStyle name="Normal 6 28 18 2 2" xfId="20338"/>
    <cellStyle name="Normal 6 28 18 3" xfId="20339"/>
    <cellStyle name="Normal 6 28 19" xfId="20340"/>
    <cellStyle name="Normal 6 28 19 2" xfId="20341"/>
    <cellStyle name="Normal 6 28 19 2 2" xfId="20342"/>
    <cellStyle name="Normal 6 28 19 3" xfId="20343"/>
    <cellStyle name="Normal 6 28 2" xfId="20344"/>
    <cellStyle name="Normal 6 28 2 10" xfId="20345"/>
    <cellStyle name="Normal 6 28 2 10 2" xfId="20346"/>
    <cellStyle name="Normal 6 28 2 10 2 2" xfId="20347"/>
    <cellStyle name="Normal 6 28 2 10 3" xfId="20348"/>
    <cellStyle name="Normal 6 28 2 11" xfId="20349"/>
    <cellStyle name="Normal 6 28 2 11 2" xfId="20350"/>
    <cellStyle name="Normal 6 28 2 11 2 2" xfId="20351"/>
    <cellStyle name="Normal 6 28 2 11 3" xfId="20352"/>
    <cellStyle name="Normal 6 28 2 12" xfId="20353"/>
    <cellStyle name="Normal 6 28 2 12 2" xfId="20354"/>
    <cellStyle name="Normal 6 28 2 12 2 2" xfId="20355"/>
    <cellStyle name="Normal 6 28 2 12 3" xfId="20356"/>
    <cellStyle name="Normal 6 28 2 13" xfId="20357"/>
    <cellStyle name="Normal 6 28 2 13 2" xfId="20358"/>
    <cellStyle name="Normal 6 28 2 13 2 2" xfId="20359"/>
    <cellStyle name="Normal 6 28 2 13 3" xfId="20360"/>
    <cellStyle name="Normal 6 28 2 14" xfId="20361"/>
    <cellStyle name="Normal 6 28 2 14 2" xfId="20362"/>
    <cellStyle name="Normal 6 28 2 14 2 2" xfId="20363"/>
    <cellStyle name="Normal 6 28 2 14 3" xfId="20364"/>
    <cellStyle name="Normal 6 28 2 15" xfId="20365"/>
    <cellStyle name="Normal 6 28 2 15 2" xfId="20366"/>
    <cellStyle name="Normal 6 28 2 15 2 2" xfId="20367"/>
    <cellStyle name="Normal 6 28 2 15 3" xfId="20368"/>
    <cellStyle name="Normal 6 28 2 16" xfId="20369"/>
    <cellStyle name="Normal 6 28 2 16 2" xfId="20370"/>
    <cellStyle name="Normal 6 28 2 17" xfId="20371"/>
    <cellStyle name="Normal 6 28 2 18" xfId="20372"/>
    <cellStyle name="Normal 6 28 2 19" xfId="20373"/>
    <cellStyle name="Normal 6 28 2 2" xfId="20374"/>
    <cellStyle name="Normal 6 28 2 2 10" xfId="20375"/>
    <cellStyle name="Normal 6 28 2 2 2" xfId="20376"/>
    <cellStyle name="Normal 6 28 2 2 2 2" xfId="20377"/>
    <cellStyle name="Normal 6 28 2 2 3" xfId="20378"/>
    <cellStyle name="Normal 6 28 2 2 4" xfId="20379"/>
    <cellStyle name="Normal 6 28 2 2 5" xfId="20380"/>
    <cellStyle name="Normal 6 28 2 2 6" xfId="20381"/>
    <cellStyle name="Normal 6 28 2 2 7" xfId="20382"/>
    <cellStyle name="Normal 6 28 2 2 8" xfId="20383"/>
    <cellStyle name="Normal 6 28 2 2 9" xfId="20384"/>
    <cellStyle name="Normal 6 28 2 20" xfId="20385"/>
    <cellStyle name="Normal 6 28 2 21" xfId="20386"/>
    <cellStyle name="Normal 6 28 2 22" xfId="20387"/>
    <cellStyle name="Normal 6 28 2 23" xfId="20388"/>
    <cellStyle name="Normal 6 28 2 24" xfId="20389"/>
    <cellStyle name="Normal 6 28 2 3" xfId="20390"/>
    <cellStyle name="Normal 6 28 2 3 10" xfId="20391"/>
    <cellStyle name="Normal 6 28 2 3 2" xfId="20392"/>
    <cellStyle name="Normal 6 28 2 3 2 2" xfId="20393"/>
    <cellStyle name="Normal 6 28 2 3 3" xfId="20394"/>
    <cellStyle name="Normal 6 28 2 3 4" xfId="20395"/>
    <cellStyle name="Normal 6 28 2 3 5" xfId="20396"/>
    <cellStyle name="Normal 6 28 2 3 6" xfId="20397"/>
    <cellStyle name="Normal 6 28 2 3 7" xfId="20398"/>
    <cellStyle name="Normal 6 28 2 3 8" xfId="20399"/>
    <cellStyle name="Normal 6 28 2 3 9" xfId="20400"/>
    <cellStyle name="Normal 6 28 2 4" xfId="20401"/>
    <cellStyle name="Normal 6 28 2 4 2" xfId="20402"/>
    <cellStyle name="Normal 6 28 2 4 2 2" xfId="20403"/>
    <cellStyle name="Normal 6 28 2 4 3" xfId="20404"/>
    <cellStyle name="Normal 6 28 2 5" xfId="20405"/>
    <cellStyle name="Normal 6 28 2 5 2" xfId="20406"/>
    <cellStyle name="Normal 6 28 2 5 2 2" xfId="20407"/>
    <cellStyle name="Normal 6 28 2 5 3" xfId="20408"/>
    <cellStyle name="Normal 6 28 2 6" xfId="20409"/>
    <cellStyle name="Normal 6 28 2 6 2" xfId="20410"/>
    <cellStyle name="Normal 6 28 2 6 2 2" xfId="20411"/>
    <cellStyle name="Normal 6 28 2 6 3" xfId="20412"/>
    <cellStyle name="Normal 6 28 2 7" xfId="20413"/>
    <cellStyle name="Normal 6 28 2 7 2" xfId="20414"/>
    <cellStyle name="Normal 6 28 2 7 2 2" xfId="20415"/>
    <cellStyle name="Normal 6 28 2 7 3" xfId="20416"/>
    <cellStyle name="Normal 6 28 2 8" xfId="20417"/>
    <cellStyle name="Normal 6 28 2 8 2" xfId="20418"/>
    <cellStyle name="Normal 6 28 2 8 2 2" xfId="20419"/>
    <cellStyle name="Normal 6 28 2 8 3" xfId="20420"/>
    <cellStyle name="Normal 6 28 2 9" xfId="20421"/>
    <cellStyle name="Normal 6 28 2 9 2" xfId="20422"/>
    <cellStyle name="Normal 6 28 2 9 2 2" xfId="20423"/>
    <cellStyle name="Normal 6 28 2 9 3" xfId="20424"/>
    <cellStyle name="Normal 6 28 20" xfId="20425"/>
    <cellStyle name="Normal 6 28 20 2" xfId="20426"/>
    <cellStyle name="Normal 6 28 21" xfId="20427"/>
    <cellStyle name="Normal 6 28 22" xfId="20428"/>
    <cellStyle name="Normal 6 28 23" xfId="20429"/>
    <cellStyle name="Normal 6 28 24" xfId="20430"/>
    <cellStyle name="Normal 6 28 25" xfId="20431"/>
    <cellStyle name="Normal 6 28 26" xfId="20432"/>
    <cellStyle name="Normal 6 28 27" xfId="20433"/>
    <cellStyle name="Normal 6 28 28" xfId="20434"/>
    <cellStyle name="Normal 6 28 3" xfId="20435"/>
    <cellStyle name="Normal 6 28 3 10" xfId="20436"/>
    <cellStyle name="Normal 6 28 3 10 2" xfId="20437"/>
    <cellStyle name="Normal 6 28 3 10 2 2" xfId="20438"/>
    <cellStyle name="Normal 6 28 3 10 3" xfId="20439"/>
    <cellStyle name="Normal 6 28 3 11" xfId="20440"/>
    <cellStyle name="Normal 6 28 3 11 2" xfId="20441"/>
    <cellStyle name="Normal 6 28 3 11 2 2" xfId="20442"/>
    <cellStyle name="Normal 6 28 3 11 3" xfId="20443"/>
    <cellStyle name="Normal 6 28 3 12" xfId="20444"/>
    <cellStyle name="Normal 6 28 3 12 2" xfId="20445"/>
    <cellStyle name="Normal 6 28 3 12 2 2" xfId="20446"/>
    <cellStyle name="Normal 6 28 3 12 3" xfId="20447"/>
    <cellStyle name="Normal 6 28 3 13" xfId="20448"/>
    <cellStyle name="Normal 6 28 3 13 2" xfId="20449"/>
    <cellStyle name="Normal 6 28 3 13 2 2" xfId="20450"/>
    <cellStyle name="Normal 6 28 3 13 3" xfId="20451"/>
    <cellStyle name="Normal 6 28 3 14" xfId="20452"/>
    <cellStyle name="Normal 6 28 3 14 2" xfId="20453"/>
    <cellStyle name="Normal 6 28 3 14 2 2" xfId="20454"/>
    <cellStyle name="Normal 6 28 3 14 3" xfId="20455"/>
    <cellStyle name="Normal 6 28 3 15" xfId="20456"/>
    <cellStyle name="Normal 6 28 3 15 2" xfId="20457"/>
    <cellStyle name="Normal 6 28 3 15 2 2" xfId="20458"/>
    <cellStyle name="Normal 6 28 3 15 3" xfId="20459"/>
    <cellStyle name="Normal 6 28 3 16" xfId="20460"/>
    <cellStyle name="Normal 6 28 3 16 2" xfId="20461"/>
    <cellStyle name="Normal 6 28 3 17" xfId="20462"/>
    <cellStyle name="Normal 6 28 3 18" xfId="20463"/>
    <cellStyle name="Normal 6 28 3 19" xfId="20464"/>
    <cellStyle name="Normal 6 28 3 2" xfId="20465"/>
    <cellStyle name="Normal 6 28 3 2 10" xfId="20466"/>
    <cellStyle name="Normal 6 28 3 2 2" xfId="20467"/>
    <cellStyle name="Normal 6 28 3 2 2 2" xfId="20468"/>
    <cellStyle name="Normal 6 28 3 2 3" xfId="20469"/>
    <cellStyle name="Normal 6 28 3 2 4" xfId="20470"/>
    <cellStyle name="Normal 6 28 3 2 5" xfId="20471"/>
    <cellStyle name="Normal 6 28 3 2 6" xfId="20472"/>
    <cellStyle name="Normal 6 28 3 2 7" xfId="20473"/>
    <cellStyle name="Normal 6 28 3 2 8" xfId="20474"/>
    <cellStyle name="Normal 6 28 3 2 9" xfId="20475"/>
    <cellStyle name="Normal 6 28 3 20" xfId="20476"/>
    <cellStyle name="Normal 6 28 3 21" xfId="20477"/>
    <cellStyle name="Normal 6 28 3 22" xfId="20478"/>
    <cellStyle name="Normal 6 28 3 23" xfId="20479"/>
    <cellStyle name="Normal 6 28 3 24" xfId="20480"/>
    <cellStyle name="Normal 6 28 3 3" xfId="20481"/>
    <cellStyle name="Normal 6 28 3 3 10" xfId="20482"/>
    <cellStyle name="Normal 6 28 3 3 2" xfId="20483"/>
    <cellStyle name="Normal 6 28 3 3 2 2" xfId="20484"/>
    <cellStyle name="Normal 6 28 3 3 3" xfId="20485"/>
    <cellStyle name="Normal 6 28 3 3 4" xfId="20486"/>
    <cellStyle name="Normal 6 28 3 3 5" xfId="20487"/>
    <cellStyle name="Normal 6 28 3 3 6" xfId="20488"/>
    <cellStyle name="Normal 6 28 3 3 7" xfId="20489"/>
    <cellStyle name="Normal 6 28 3 3 8" xfId="20490"/>
    <cellStyle name="Normal 6 28 3 3 9" xfId="20491"/>
    <cellStyle name="Normal 6 28 3 4" xfId="20492"/>
    <cellStyle name="Normal 6 28 3 4 2" xfId="20493"/>
    <cellStyle name="Normal 6 28 3 4 2 2" xfId="20494"/>
    <cellStyle name="Normal 6 28 3 4 3" xfId="20495"/>
    <cellStyle name="Normal 6 28 3 5" xfId="20496"/>
    <cellStyle name="Normal 6 28 3 5 2" xfId="20497"/>
    <cellStyle name="Normal 6 28 3 5 2 2" xfId="20498"/>
    <cellStyle name="Normal 6 28 3 5 3" xfId="20499"/>
    <cellStyle name="Normal 6 28 3 6" xfId="20500"/>
    <cellStyle name="Normal 6 28 3 6 2" xfId="20501"/>
    <cellStyle name="Normal 6 28 3 6 2 2" xfId="20502"/>
    <cellStyle name="Normal 6 28 3 6 3" xfId="20503"/>
    <cellStyle name="Normal 6 28 3 7" xfId="20504"/>
    <cellStyle name="Normal 6 28 3 7 2" xfId="20505"/>
    <cellStyle name="Normal 6 28 3 7 2 2" xfId="20506"/>
    <cellStyle name="Normal 6 28 3 7 3" xfId="20507"/>
    <cellStyle name="Normal 6 28 3 8" xfId="20508"/>
    <cellStyle name="Normal 6 28 3 8 2" xfId="20509"/>
    <cellStyle name="Normal 6 28 3 8 2 2" xfId="20510"/>
    <cellStyle name="Normal 6 28 3 8 3" xfId="20511"/>
    <cellStyle name="Normal 6 28 3 9" xfId="20512"/>
    <cellStyle name="Normal 6 28 3 9 2" xfId="20513"/>
    <cellStyle name="Normal 6 28 3 9 2 2" xfId="20514"/>
    <cellStyle name="Normal 6 28 3 9 3" xfId="20515"/>
    <cellStyle name="Normal 6 28 4" xfId="20516"/>
    <cellStyle name="Normal 6 28 4 10" xfId="20517"/>
    <cellStyle name="Normal 6 28 4 10 2" xfId="20518"/>
    <cellStyle name="Normal 6 28 4 10 2 2" xfId="20519"/>
    <cellStyle name="Normal 6 28 4 10 3" xfId="20520"/>
    <cellStyle name="Normal 6 28 4 11" xfId="20521"/>
    <cellStyle name="Normal 6 28 4 11 2" xfId="20522"/>
    <cellStyle name="Normal 6 28 4 11 2 2" xfId="20523"/>
    <cellStyle name="Normal 6 28 4 11 3" xfId="20524"/>
    <cellStyle name="Normal 6 28 4 12" xfId="20525"/>
    <cellStyle name="Normal 6 28 4 12 2" xfId="20526"/>
    <cellStyle name="Normal 6 28 4 12 2 2" xfId="20527"/>
    <cellStyle name="Normal 6 28 4 12 3" xfId="20528"/>
    <cellStyle name="Normal 6 28 4 13" xfId="20529"/>
    <cellStyle name="Normal 6 28 4 13 2" xfId="20530"/>
    <cellStyle name="Normal 6 28 4 13 2 2" xfId="20531"/>
    <cellStyle name="Normal 6 28 4 13 3" xfId="20532"/>
    <cellStyle name="Normal 6 28 4 14" xfId="20533"/>
    <cellStyle name="Normal 6 28 4 14 2" xfId="20534"/>
    <cellStyle name="Normal 6 28 4 14 2 2" xfId="20535"/>
    <cellStyle name="Normal 6 28 4 14 3" xfId="20536"/>
    <cellStyle name="Normal 6 28 4 15" xfId="20537"/>
    <cellStyle name="Normal 6 28 4 15 2" xfId="20538"/>
    <cellStyle name="Normal 6 28 4 15 2 2" xfId="20539"/>
    <cellStyle name="Normal 6 28 4 15 3" xfId="20540"/>
    <cellStyle name="Normal 6 28 4 16" xfId="20541"/>
    <cellStyle name="Normal 6 28 4 16 2" xfId="20542"/>
    <cellStyle name="Normal 6 28 4 17" xfId="20543"/>
    <cellStyle name="Normal 6 28 4 18" xfId="20544"/>
    <cellStyle name="Normal 6 28 4 19" xfId="20545"/>
    <cellStyle name="Normal 6 28 4 2" xfId="20546"/>
    <cellStyle name="Normal 6 28 4 2 10" xfId="20547"/>
    <cellStyle name="Normal 6 28 4 2 2" xfId="20548"/>
    <cellStyle name="Normal 6 28 4 2 2 2" xfId="20549"/>
    <cellStyle name="Normal 6 28 4 2 3" xfId="20550"/>
    <cellStyle name="Normal 6 28 4 2 4" xfId="20551"/>
    <cellStyle name="Normal 6 28 4 2 5" xfId="20552"/>
    <cellStyle name="Normal 6 28 4 2 6" xfId="20553"/>
    <cellStyle name="Normal 6 28 4 2 7" xfId="20554"/>
    <cellStyle name="Normal 6 28 4 2 8" xfId="20555"/>
    <cellStyle name="Normal 6 28 4 2 9" xfId="20556"/>
    <cellStyle name="Normal 6 28 4 20" xfId="20557"/>
    <cellStyle name="Normal 6 28 4 21" xfId="20558"/>
    <cellStyle name="Normal 6 28 4 22" xfId="20559"/>
    <cellStyle name="Normal 6 28 4 23" xfId="20560"/>
    <cellStyle name="Normal 6 28 4 24" xfId="20561"/>
    <cellStyle name="Normal 6 28 4 3" xfId="20562"/>
    <cellStyle name="Normal 6 28 4 3 10" xfId="20563"/>
    <cellStyle name="Normal 6 28 4 3 2" xfId="20564"/>
    <cellStyle name="Normal 6 28 4 3 2 2" xfId="20565"/>
    <cellStyle name="Normal 6 28 4 3 3" xfId="20566"/>
    <cellStyle name="Normal 6 28 4 3 4" xfId="20567"/>
    <cellStyle name="Normal 6 28 4 3 5" xfId="20568"/>
    <cellStyle name="Normal 6 28 4 3 6" xfId="20569"/>
    <cellStyle name="Normal 6 28 4 3 7" xfId="20570"/>
    <cellStyle name="Normal 6 28 4 3 8" xfId="20571"/>
    <cellStyle name="Normal 6 28 4 3 9" xfId="20572"/>
    <cellStyle name="Normal 6 28 4 4" xfId="20573"/>
    <cellStyle name="Normal 6 28 4 4 2" xfId="20574"/>
    <cellStyle name="Normal 6 28 4 4 2 2" xfId="20575"/>
    <cellStyle name="Normal 6 28 4 4 3" xfId="20576"/>
    <cellStyle name="Normal 6 28 4 5" xfId="20577"/>
    <cellStyle name="Normal 6 28 4 5 2" xfId="20578"/>
    <cellStyle name="Normal 6 28 4 5 2 2" xfId="20579"/>
    <cellStyle name="Normal 6 28 4 5 3" xfId="20580"/>
    <cellStyle name="Normal 6 28 4 6" xfId="20581"/>
    <cellStyle name="Normal 6 28 4 6 2" xfId="20582"/>
    <cellStyle name="Normal 6 28 4 6 2 2" xfId="20583"/>
    <cellStyle name="Normal 6 28 4 6 3" xfId="20584"/>
    <cellStyle name="Normal 6 28 4 7" xfId="20585"/>
    <cellStyle name="Normal 6 28 4 7 2" xfId="20586"/>
    <cellStyle name="Normal 6 28 4 7 2 2" xfId="20587"/>
    <cellStyle name="Normal 6 28 4 7 3" xfId="20588"/>
    <cellStyle name="Normal 6 28 4 8" xfId="20589"/>
    <cellStyle name="Normal 6 28 4 8 2" xfId="20590"/>
    <cellStyle name="Normal 6 28 4 8 2 2" xfId="20591"/>
    <cellStyle name="Normal 6 28 4 8 3" xfId="20592"/>
    <cellStyle name="Normal 6 28 4 9" xfId="20593"/>
    <cellStyle name="Normal 6 28 4 9 2" xfId="20594"/>
    <cellStyle name="Normal 6 28 4 9 2 2" xfId="20595"/>
    <cellStyle name="Normal 6 28 4 9 3" xfId="20596"/>
    <cellStyle name="Normal 6 28 5" xfId="20597"/>
    <cellStyle name="Normal 6 28 5 10" xfId="20598"/>
    <cellStyle name="Normal 6 28 5 10 2" xfId="20599"/>
    <cellStyle name="Normal 6 28 5 10 2 2" xfId="20600"/>
    <cellStyle name="Normal 6 28 5 10 3" xfId="20601"/>
    <cellStyle name="Normal 6 28 5 11" xfId="20602"/>
    <cellStyle name="Normal 6 28 5 11 2" xfId="20603"/>
    <cellStyle name="Normal 6 28 5 11 2 2" xfId="20604"/>
    <cellStyle name="Normal 6 28 5 11 3" xfId="20605"/>
    <cellStyle name="Normal 6 28 5 12" xfId="20606"/>
    <cellStyle name="Normal 6 28 5 12 2" xfId="20607"/>
    <cellStyle name="Normal 6 28 5 12 2 2" xfId="20608"/>
    <cellStyle name="Normal 6 28 5 12 3" xfId="20609"/>
    <cellStyle name="Normal 6 28 5 13" xfId="20610"/>
    <cellStyle name="Normal 6 28 5 13 2" xfId="20611"/>
    <cellStyle name="Normal 6 28 5 13 2 2" xfId="20612"/>
    <cellStyle name="Normal 6 28 5 13 3" xfId="20613"/>
    <cellStyle name="Normal 6 28 5 14" xfId="20614"/>
    <cellStyle name="Normal 6 28 5 14 2" xfId="20615"/>
    <cellStyle name="Normal 6 28 5 14 2 2" xfId="20616"/>
    <cellStyle name="Normal 6 28 5 14 3" xfId="20617"/>
    <cellStyle name="Normal 6 28 5 15" xfId="20618"/>
    <cellStyle name="Normal 6 28 5 15 2" xfId="20619"/>
    <cellStyle name="Normal 6 28 5 15 2 2" xfId="20620"/>
    <cellStyle name="Normal 6 28 5 15 3" xfId="20621"/>
    <cellStyle name="Normal 6 28 5 16" xfId="20622"/>
    <cellStyle name="Normal 6 28 5 16 2" xfId="20623"/>
    <cellStyle name="Normal 6 28 5 17" xfId="20624"/>
    <cellStyle name="Normal 6 28 5 18" xfId="20625"/>
    <cellStyle name="Normal 6 28 5 19" xfId="20626"/>
    <cellStyle name="Normal 6 28 5 2" xfId="20627"/>
    <cellStyle name="Normal 6 28 5 2 10" xfId="20628"/>
    <cellStyle name="Normal 6 28 5 2 2" xfId="20629"/>
    <cellStyle name="Normal 6 28 5 2 2 2" xfId="20630"/>
    <cellStyle name="Normal 6 28 5 2 3" xfId="20631"/>
    <cellStyle name="Normal 6 28 5 2 4" xfId="20632"/>
    <cellStyle name="Normal 6 28 5 2 5" xfId="20633"/>
    <cellStyle name="Normal 6 28 5 2 6" xfId="20634"/>
    <cellStyle name="Normal 6 28 5 2 7" xfId="20635"/>
    <cellStyle name="Normal 6 28 5 2 8" xfId="20636"/>
    <cellStyle name="Normal 6 28 5 2 9" xfId="20637"/>
    <cellStyle name="Normal 6 28 5 20" xfId="20638"/>
    <cellStyle name="Normal 6 28 5 21" xfId="20639"/>
    <cellStyle name="Normal 6 28 5 22" xfId="20640"/>
    <cellStyle name="Normal 6 28 5 23" xfId="20641"/>
    <cellStyle name="Normal 6 28 5 24" xfId="20642"/>
    <cellStyle name="Normal 6 28 5 3" xfId="20643"/>
    <cellStyle name="Normal 6 28 5 3 10" xfId="20644"/>
    <cellStyle name="Normal 6 28 5 3 2" xfId="20645"/>
    <cellStyle name="Normal 6 28 5 3 2 2" xfId="20646"/>
    <cellStyle name="Normal 6 28 5 3 3" xfId="20647"/>
    <cellStyle name="Normal 6 28 5 3 4" xfId="20648"/>
    <cellStyle name="Normal 6 28 5 3 5" xfId="20649"/>
    <cellStyle name="Normal 6 28 5 3 6" xfId="20650"/>
    <cellStyle name="Normal 6 28 5 3 7" xfId="20651"/>
    <cellStyle name="Normal 6 28 5 3 8" xfId="20652"/>
    <cellStyle name="Normal 6 28 5 3 9" xfId="20653"/>
    <cellStyle name="Normal 6 28 5 4" xfId="20654"/>
    <cellStyle name="Normal 6 28 5 4 2" xfId="20655"/>
    <cellStyle name="Normal 6 28 5 4 2 2" xfId="20656"/>
    <cellStyle name="Normal 6 28 5 4 3" xfId="20657"/>
    <cellStyle name="Normal 6 28 5 5" xfId="20658"/>
    <cellStyle name="Normal 6 28 5 5 2" xfId="20659"/>
    <cellStyle name="Normal 6 28 5 5 2 2" xfId="20660"/>
    <cellStyle name="Normal 6 28 5 5 3" xfId="20661"/>
    <cellStyle name="Normal 6 28 5 6" xfId="20662"/>
    <cellStyle name="Normal 6 28 5 6 2" xfId="20663"/>
    <cellStyle name="Normal 6 28 5 6 2 2" xfId="20664"/>
    <cellStyle name="Normal 6 28 5 6 3" xfId="20665"/>
    <cellStyle name="Normal 6 28 5 7" xfId="20666"/>
    <cellStyle name="Normal 6 28 5 7 2" xfId="20667"/>
    <cellStyle name="Normal 6 28 5 7 2 2" xfId="20668"/>
    <cellStyle name="Normal 6 28 5 7 3" xfId="20669"/>
    <cellStyle name="Normal 6 28 5 8" xfId="20670"/>
    <cellStyle name="Normal 6 28 5 8 2" xfId="20671"/>
    <cellStyle name="Normal 6 28 5 8 2 2" xfId="20672"/>
    <cellStyle name="Normal 6 28 5 8 3" xfId="20673"/>
    <cellStyle name="Normal 6 28 5 9" xfId="20674"/>
    <cellStyle name="Normal 6 28 5 9 2" xfId="20675"/>
    <cellStyle name="Normal 6 28 5 9 2 2" xfId="20676"/>
    <cellStyle name="Normal 6 28 5 9 3" xfId="20677"/>
    <cellStyle name="Normal 6 28 6" xfId="20678"/>
    <cellStyle name="Normal 6 28 6 10" xfId="20679"/>
    <cellStyle name="Normal 6 28 6 2" xfId="20680"/>
    <cellStyle name="Normal 6 28 6 2 2" xfId="20681"/>
    <cellStyle name="Normal 6 28 6 3" xfId="20682"/>
    <cellStyle name="Normal 6 28 6 4" xfId="20683"/>
    <cellStyle name="Normal 6 28 6 5" xfId="20684"/>
    <cellStyle name="Normal 6 28 6 6" xfId="20685"/>
    <cellStyle name="Normal 6 28 6 7" xfId="20686"/>
    <cellStyle name="Normal 6 28 6 8" xfId="20687"/>
    <cellStyle name="Normal 6 28 6 9" xfId="20688"/>
    <cellStyle name="Normal 6 28 7" xfId="20689"/>
    <cellStyle name="Normal 6 28 7 10" xfId="20690"/>
    <cellStyle name="Normal 6 28 7 2" xfId="20691"/>
    <cellStyle name="Normal 6 28 7 2 2" xfId="20692"/>
    <cellStyle name="Normal 6 28 7 3" xfId="20693"/>
    <cellStyle name="Normal 6 28 7 4" xfId="20694"/>
    <cellStyle name="Normal 6 28 7 5" xfId="20695"/>
    <cellStyle name="Normal 6 28 7 6" xfId="20696"/>
    <cellStyle name="Normal 6 28 7 7" xfId="20697"/>
    <cellStyle name="Normal 6 28 7 8" xfId="20698"/>
    <cellStyle name="Normal 6 28 7 9" xfId="20699"/>
    <cellStyle name="Normal 6 28 8" xfId="20700"/>
    <cellStyle name="Normal 6 28 8 2" xfId="20701"/>
    <cellStyle name="Normal 6 28 8 2 2" xfId="20702"/>
    <cellStyle name="Normal 6 28 8 3" xfId="20703"/>
    <cellStyle name="Normal 6 28 9" xfId="20704"/>
    <cellStyle name="Normal 6 28 9 2" xfId="20705"/>
    <cellStyle name="Normal 6 28 9 2 2" xfId="20706"/>
    <cellStyle name="Normal 6 28 9 3" xfId="20707"/>
    <cellStyle name="Normal 6 29" xfId="20708"/>
    <cellStyle name="Normal 6 29 10" xfId="20709"/>
    <cellStyle name="Normal 6 29 10 2" xfId="20710"/>
    <cellStyle name="Normal 6 29 10 2 2" xfId="20711"/>
    <cellStyle name="Normal 6 29 10 3" xfId="20712"/>
    <cellStyle name="Normal 6 29 11" xfId="20713"/>
    <cellStyle name="Normal 6 29 11 2" xfId="20714"/>
    <cellStyle name="Normal 6 29 11 2 2" xfId="20715"/>
    <cellStyle name="Normal 6 29 11 3" xfId="20716"/>
    <cellStyle name="Normal 6 29 12" xfId="20717"/>
    <cellStyle name="Normal 6 29 12 2" xfId="20718"/>
    <cellStyle name="Normal 6 29 12 2 2" xfId="20719"/>
    <cellStyle name="Normal 6 29 12 3" xfId="20720"/>
    <cellStyle name="Normal 6 29 13" xfId="20721"/>
    <cellStyle name="Normal 6 29 13 2" xfId="20722"/>
    <cellStyle name="Normal 6 29 13 2 2" xfId="20723"/>
    <cellStyle name="Normal 6 29 13 3" xfId="20724"/>
    <cellStyle name="Normal 6 29 14" xfId="20725"/>
    <cellStyle name="Normal 6 29 14 2" xfId="20726"/>
    <cellStyle name="Normal 6 29 14 2 2" xfId="20727"/>
    <cellStyle name="Normal 6 29 14 3" xfId="20728"/>
    <cellStyle name="Normal 6 29 15" xfId="20729"/>
    <cellStyle name="Normal 6 29 15 2" xfId="20730"/>
    <cellStyle name="Normal 6 29 15 2 2" xfId="20731"/>
    <cellStyle name="Normal 6 29 15 3" xfId="20732"/>
    <cellStyle name="Normal 6 29 16" xfId="20733"/>
    <cellStyle name="Normal 6 29 16 2" xfId="20734"/>
    <cellStyle name="Normal 6 29 17" xfId="20735"/>
    <cellStyle name="Normal 6 29 18" xfId="20736"/>
    <cellStyle name="Normal 6 29 19" xfId="20737"/>
    <cellStyle name="Normal 6 29 2" xfId="20738"/>
    <cellStyle name="Normal 6 29 2 10" xfId="20739"/>
    <cellStyle name="Normal 6 29 2 2" xfId="20740"/>
    <cellStyle name="Normal 6 29 2 2 2" xfId="20741"/>
    <cellStyle name="Normal 6 29 2 3" xfId="20742"/>
    <cellStyle name="Normal 6 29 2 4" xfId="20743"/>
    <cellStyle name="Normal 6 29 2 5" xfId="20744"/>
    <cellStyle name="Normal 6 29 2 6" xfId="20745"/>
    <cellStyle name="Normal 6 29 2 7" xfId="20746"/>
    <cellStyle name="Normal 6 29 2 8" xfId="20747"/>
    <cellStyle name="Normal 6 29 2 9" xfId="20748"/>
    <cellStyle name="Normal 6 29 20" xfId="20749"/>
    <cellStyle name="Normal 6 29 21" xfId="20750"/>
    <cellStyle name="Normal 6 29 22" xfId="20751"/>
    <cellStyle name="Normal 6 29 23" xfId="20752"/>
    <cellStyle name="Normal 6 29 24" xfId="20753"/>
    <cellStyle name="Normal 6 29 3" xfId="20754"/>
    <cellStyle name="Normal 6 29 3 10" xfId="20755"/>
    <cellStyle name="Normal 6 29 3 2" xfId="20756"/>
    <cellStyle name="Normal 6 29 3 2 2" xfId="20757"/>
    <cellStyle name="Normal 6 29 3 3" xfId="20758"/>
    <cellStyle name="Normal 6 29 3 4" xfId="20759"/>
    <cellStyle name="Normal 6 29 3 5" xfId="20760"/>
    <cellStyle name="Normal 6 29 3 6" xfId="20761"/>
    <cellStyle name="Normal 6 29 3 7" xfId="20762"/>
    <cellStyle name="Normal 6 29 3 8" xfId="20763"/>
    <cellStyle name="Normal 6 29 3 9" xfId="20764"/>
    <cellStyle name="Normal 6 29 4" xfId="20765"/>
    <cellStyle name="Normal 6 29 4 2" xfId="20766"/>
    <cellStyle name="Normal 6 29 4 2 2" xfId="20767"/>
    <cellStyle name="Normal 6 29 4 3" xfId="20768"/>
    <cellStyle name="Normal 6 29 5" xfId="20769"/>
    <cellStyle name="Normal 6 29 5 2" xfId="20770"/>
    <cellStyle name="Normal 6 29 5 2 2" xfId="20771"/>
    <cellStyle name="Normal 6 29 5 3" xfId="20772"/>
    <cellStyle name="Normal 6 29 6" xfId="20773"/>
    <cellStyle name="Normal 6 29 6 2" xfId="20774"/>
    <cellStyle name="Normal 6 29 6 2 2" xfId="20775"/>
    <cellStyle name="Normal 6 29 6 3" xfId="20776"/>
    <cellStyle name="Normal 6 29 7" xfId="20777"/>
    <cellStyle name="Normal 6 29 7 2" xfId="20778"/>
    <cellStyle name="Normal 6 29 7 2 2" xfId="20779"/>
    <cellStyle name="Normal 6 29 7 3" xfId="20780"/>
    <cellStyle name="Normal 6 29 8" xfId="20781"/>
    <cellStyle name="Normal 6 29 8 2" xfId="20782"/>
    <cellStyle name="Normal 6 29 8 2 2" xfId="20783"/>
    <cellStyle name="Normal 6 29 8 3" xfId="20784"/>
    <cellStyle name="Normal 6 29 9" xfId="20785"/>
    <cellStyle name="Normal 6 29 9 2" xfId="20786"/>
    <cellStyle name="Normal 6 29 9 2 2" xfId="20787"/>
    <cellStyle name="Normal 6 29 9 3" xfId="20788"/>
    <cellStyle name="Normal 6 3" xfId="20789"/>
    <cellStyle name="Normal 6 3 10" xfId="20790"/>
    <cellStyle name="Normal 6 3 10 2" xfId="20791"/>
    <cellStyle name="Normal 6 3 10 2 2" xfId="20792"/>
    <cellStyle name="Normal 6 3 10 3" xfId="20793"/>
    <cellStyle name="Normal 6 3 11" xfId="20794"/>
    <cellStyle name="Normal 6 3 11 2" xfId="20795"/>
    <cellStyle name="Normal 6 3 11 2 2" xfId="20796"/>
    <cellStyle name="Normal 6 3 11 3" xfId="20797"/>
    <cellStyle name="Normal 6 3 12" xfId="20798"/>
    <cellStyle name="Normal 6 3 12 2" xfId="20799"/>
    <cellStyle name="Normal 6 3 12 2 2" xfId="20800"/>
    <cellStyle name="Normal 6 3 12 3" xfId="20801"/>
    <cellStyle name="Normal 6 3 13" xfId="20802"/>
    <cellStyle name="Normal 6 3 13 2" xfId="20803"/>
    <cellStyle name="Normal 6 3 13 2 2" xfId="20804"/>
    <cellStyle name="Normal 6 3 13 3" xfId="20805"/>
    <cellStyle name="Normal 6 3 14" xfId="20806"/>
    <cellStyle name="Normal 6 3 14 2" xfId="20807"/>
    <cellStyle name="Normal 6 3 14 2 2" xfId="20808"/>
    <cellStyle name="Normal 6 3 14 3" xfId="20809"/>
    <cellStyle name="Normal 6 3 15" xfId="20810"/>
    <cellStyle name="Normal 6 3 15 2" xfId="20811"/>
    <cellStyle name="Normal 6 3 15 2 2" xfId="20812"/>
    <cellStyle name="Normal 6 3 15 3" xfId="20813"/>
    <cellStyle name="Normal 6 3 16" xfId="20814"/>
    <cellStyle name="Normal 6 3 16 2" xfId="20815"/>
    <cellStyle name="Normal 6 3 16 2 2" xfId="20816"/>
    <cellStyle name="Normal 6 3 16 3" xfId="20817"/>
    <cellStyle name="Normal 6 3 17" xfId="20818"/>
    <cellStyle name="Normal 6 3 17 2" xfId="20819"/>
    <cellStyle name="Normal 6 3 17 2 2" xfId="20820"/>
    <cellStyle name="Normal 6 3 17 3" xfId="20821"/>
    <cellStyle name="Normal 6 3 18" xfId="20822"/>
    <cellStyle name="Normal 6 3 18 2" xfId="20823"/>
    <cellStyle name="Normal 6 3 18 2 2" xfId="20824"/>
    <cellStyle name="Normal 6 3 18 3" xfId="20825"/>
    <cellStyle name="Normal 6 3 19" xfId="20826"/>
    <cellStyle name="Normal 6 3 19 2" xfId="20827"/>
    <cellStyle name="Normal 6 3 19 2 2" xfId="20828"/>
    <cellStyle name="Normal 6 3 19 3" xfId="20829"/>
    <cellStyle name="Normal 6 3 2" xfId="20830"/>
    <cellStyle name="Normal 6 3 2 10" xfId="20831"/>
    <cellStyle name="Normal 6 3 2 10 2" xfId="20832"/>
    <cellStyle name="Normal 6 3 2 10 2 2" xfId="20833"/>
    <cellStyle name="Normal 6 3 2 10 3" xfId="20834"/>
    <cellStyle name="Normal 6 3 2 11" xfId="20835"/>
    <cellStyle name="Normal 6 3 2 11 2" xfId="20836"/>
    <cellStyle name="Normal 6 3 2 11 2 2" xfId="20837"/>
    <cellStyle name="Normal 6 3 2 11 3" xfId="20838"/>
    <cellStyle name="Normal 6 3 2 12" xfId="20839"/>
    <cellStyle name="Normal 6 3 2 12 2" xfId="20840"/>
    <cellStyle name="Normal 6 3 2 12 2 2" xfId="20841"/>
    <cellStyle name="Normal 6 3 2 12 3" xfId="20842"/>
    <cellStyle name="Normal 6 3 2 13" xfId="20843"/>
    <cellStyle name="Normal 6 3 2 13 2" xfId="20844"/>
    <cellStyle name="Normal 6 3 2 13 2 2" xfId="20845"/>
    <cellStyle name="Normal 6 3 2 13 3" xfId="20846"/>
    <cellStyle name="Normal 6 3 2 14" xfId="20847"/>
    <cellStyle name="Normal 6 3 2 14 2" xfId="20848"/>
    <cellStyle name="Normal 6 3 2 14 2 2" xfId="20849"/>
    <cellStyle name="Normal 6 3 2 14 3" xfId="20850"/>
    <cellStyle name="Normal 6 3 2 15" xfId="20851"/>
    <cellStyle name="Normal 6 3 2 15 2" xfId="20852"/>
    <cellStyle name="Normal 6 3 2 15 2 2" xfId="20853"/>
    <cellStyle name="Normal 6 3 2 15 3" xfId="20854"/>
    <cellStyle name="Normal 6 3 2 16" xfId="20855"/>
    <cellStyle name="Normal 6 3 2 16 2" xfId="20856"/>
    <cellStyle name="Normal 6 3 2 16 2 2" xfId="20857"/>
    <cellStyle name="Normal 6 3 2 16 3" xfId="20858"/>
    <cellStyle name="Normal 6 3 2 17" xfId="20859"/>
    <cellStyle name="Normal 6 3 2 17 2" xfId="20860"/>
    <cellStyle name="Normal 6 3 2 17 2 2" xfId="20861"/>
    <cellStyle name="Normal 6 3 2 17 3" xfId="20862"/>
    <cellStyle name="Normal 6 3 2 18" xfId="20863"/>
    <cellStyle name="Normal 6 3 2 18 2" xfId="20864"/>
    <cellStyle name="Normal 6 3 2 18 2 2" xfId="20865"/>
    <cellStyle name="Normal 6 3 2 18 3" xfId="20866"/>
    <cellStyle name="Normal 6 3 2 19" xfId="20867"/>
    <cellStyle name="Normal 6 3 2 19 2" xfId="20868"/>
    <cellStyle name="Normal 6 3 2 19 2 2" xfId="20869"/>
    <cellStyle name="Normal 6 3 2 19 3" xfId="20870"/>
    <cellStyle name="Normal 6 3 2 2" xfId="20871"/>
    <cellStyle name="Normal 6 3 2 2 10" xfId="20872"/>
    <cellStyle name="Normal 6 3 2 2 10 2" xfId="20873"/>
    <cellStyle name="Normal 6 3 2 2 10 2 2" xfId="20874"/>
    <cellStyle name="Normal 6 3 2 2 10 3" xfId="20875"/>
    <cellStyle name="Normal 6 3 2 2 11" xfId="20876"/>
    <cellStyle name="Normal 6 3 2 2 11 2" xfId="20877"/>
    <cellStyle name="Normal 6 3 2 2 11 2 2" xfId="20878"/>
    <cellStyle name="Normal 6 3 2 2 11 3" xfId="20879"/>
    <cellStyle name="Normal 6 3 2 2 12" xfId="20880"/>
    <cellStyle name="Normal 6 3 2 2 12 2" xfId="20881"/>
    <cellStyle name="Normal 6 3 2 2 12 2 2" xfId="20882"/>
    <cellStyle name="Normal 6 3 2 2 12 3" xfId="20883"/>
    <cellStyle name="Normal 6 3 2 2 13" xfId="20884"/>
    <cellStyle name="Normal 6 3 2 2 13 2" xfId="20885"/>
    <cellStyle name="Normal 6 3 2 2 13 2 2" xfId="20886"/>
    <cellStyle name="Normal 6 3 2 2 13 3" xfId="20887"/>
    <cellStyle name="Normal 6 3 2 2 14" xfId="20888"/>
    <cellStyle name="Normal 6 3 2 2 14 2" xfId="20889"/>
    <cellStyle name="Normal 6 3 2 2 14 2 2" xfId="20890"/>
    <cellStyle name="Normal 6 3 2 2 14 3" xfId="20891"/>
    <cellStyle name="Normal 6 3 2 2 15" xfId="20892"/>
    <cellStyle name="Normal 6 3 2 2 15 2" xfId="20893"/>
    <cellStyle name="Normal 6 3 2 2 15 2 2" xfId="20894"/>
    <cellStyle name="Normal 6 3 2 2 15 3" xfId="20895"/>
    <cellStyle name="Normal 6 3 2 2 16" xfId="20896"/>
    <cellStyle name="Normal 6 3 2 2 16 2" xfId="20897"/>
    <cellStyle name="Normal 6 3 2 2 17" xfId="20898"/>
    <cellStyle name="Normal 6 3 2 2 18" xfId="20899"/>
    <cellStyle name="Normal 6 3 2 2 19" xfId="20900"/>
    <cellStyle name="Normal 6 3 2 2 2" xfId="20901"/>
    <cellStyle name="Normal 6 3 2 2 2 10" xfId="20902"/>
    <cellStyle name="Normal 6 3 2 2 2 2" xfId="20903"/>
    <cellStyle name="Normal 6 3 2 2 2 2 2" xfId="20904"/>
    <cellStyle name="Normal 6 3 2 2 2 3" xfId="20905"/>
    <cellStyle name="Normal 6 3 2 2 2 4" xfId="20906"/>
    <cellStyle name="Normal 6 3 2 2 2 5" xfId="20907"/>
    <cellStyle name="Normal 6 3 2 2 2 6" xfId="20908"/>
    <cellStyle name="Normal 6 3 2 2 2 7" xfId="20909"/>
    <cellStyle name="Normal 6 3 2 2 2 8" xfId="20910"/>
    <cellStyle name="Normal 6 3 2 2 2 9" xfId="20911"/>
    <cellStyle name="Normal 6 3 2 2 20" xfId="20912"/>
    <cellStyle name="Normal 6 3 2 2 21" xfId="20913"/>
    <cellStyle name="Normal 6 3 2 2 22" xfId="20914"/>
    <cellStyle name="Normal 6 3 2 2 23" xfId="20915"/>
    <cellStyle name="Normal 6 3 2 2 24" xfId="20916"/>
    <cellStyle name="Normal 6 3 2 2 3" xfId="20917"/>
    <cellStyle name="Normal 6 3 2 2 3 10" xfId="20918"/>
    <cellStyle name="Normal 6 3 2 2 3 2" xfId="20919"/>
    <cellStyle name="Normal 6 3 2 2 3 2 2" xfId="20920"/>
    <cellStyle name="Normal 6 3 2 2 3 3" xfId="20921"/>
    <cellStyle name="Normal 6 3 2 2 3 4" xfId="20922"/>
    <cellStyle name="Normal 6 3 2 2 3 5" xfId="20923"/>
    <cellStyle name="Normal 6 3 2 2 3 6" xfId="20924"/>
    <cellStyle name="Normal 6 3 2 2 3 7" xfId="20925"/>
    <cellStyle name="Normal 6 3 2 2 3 8" xfId="20926"/>
    <cellStyle name="Normal 6 3 2 2 3 9" xfId="20927"/>
    <cellStyle name="Normal 6 3 2 2 4" xfId="20928"/>
    <cellStyle name="Normal 6 3 2 2 4 2" xfId="20929"/>
    <cellStyle name="Normal 6 3 2 2 4 2 2" xfId="20930"/>
    <cellStyle name="Normal 6 3 2 2 4 3" xfId="20931"/>
    <cellStyle name="Normal 6 3 2 2 5" xfId="20932"/>
    <cellStyle name="Normal 6 3 2 2 5 2" xfId="20933"/>
    <cellStyle name="Normal 6 3 2 2 5 2 2" xfId="20934"/>
    <cellStyle name="Normal 6 3 2 2 5 3" xfId="20935"/>
    <cellStyle name="Normal 6 3 2 2 6" xfId="20936"/>
    <cellStyle name="Normal 6 3 2 2 6 2" xfId="20937"/>
    <cellStyle name="Normal 6 3 2 2 6 2 2" xfId="20938"/>
    <cellStyle name="Normal 6 3 2 2 6 3" xfId="20939"/>
    <cellStyle name="Normal 6 3 2 2 7" xfId="20940"/>
    <cellStyle name="Normal 6 3 2 2 7 2" xfId="20941"/>
    <cellStyle name="Normal 6 3 2 2 7 2 2" xfId="20942"/>
    <cellStyle name="Normal 6 3 2 2 7 3" xfId="20943"/>
    <cellStyle name="Normal 6 3 2 2 8" xfId="20944"/>
    <cellStyle name="Normal 6 3 2 2 8 2" xfId="20945"/>
    <cellStyle name="Normal 6 3 2 2 8 2 2" xfId="20946"/>
    <cellStyle name="Normal 6 3 2 2 8 3" xfId="20947"/>
    <cellStyle name="Normal 6 3 2 2 9" xfId="20948"/>
    <cellStyle name="Normal 6 3 2 2 9 2" xfId="20949"/>
    <cellStyle name="Normal 6 3 2 2 9 2 2" xfId="20950"/>
    <cellStyle name="Normal 6 3 2 2 9 3" xfId="20951"/>
    <cellStyle name="Normal 6 3 2 20" xfId="20952"/>
    <cellStyle name="Normal 6 3 2 20 2" xfId="20953"/>
    <cellStyle name="Normal 6 3 2 21" xfId="20954"/>
    <cellStyle name="Normal 6 3 2 22" xfId="20955"/>
    <cellStyle name="Normal 6 3 2 23" xfId="20956"/>
    <cellStyle name="Normal 6 3 2 24" xfId="20957"/>
    <cellStyle name="Normal 6 3 2 25" xfId="20958"/>
    <cellStyle name="Normal 6 3 2 26" xfId="20959"/>
    <cellStyle name="Normal 6 3 2 27" xfId="20960"/>
    <cellStyle name="Normal 6 3 2 28" xfId="20961"/>
    <cellStyle name="Normal 6 3 2 3" xfId="20962"/>
    <cellStyle name="Normal 6 3 2 3 10" xfId="20963"/>
    <cellStyle name="Normal 6 3 2 3 10 2" xfId="20964"/>
    <cellStyle name="Normal 6 3 2 3 10 2 2" xfId="20965"/>
    <cellStyle name="Normal 6 3 2 3 10 3" xfId="20966"/>
    <cellStyle name="Normal 6 3 2 3 11" xfId="20967"/>
    <cellStyle name="Normal 6 3 2 3 11 2" xfId="20968"/>
    <cellStyle name="Normal 6 3 2 3 11 2 2" xfId="20969"/>
    <cellStyle name="Normal 6 3 2 3 11 3" xfId="20970"/>
    <cellStyle name="Normal 6 3 2 3 12" xfId="20971"/>
    <cellStyle name="Normal 6 3 2 3 12 2" xfId="20972"/>
    <cellStyle name="Normal 6 3 2 3 12 2 2" xfId="20973"/>
    <cellStyle name="Normal 6 3 2 3 12 3" xfId="20974"/>
    <cellStyle name="Normal 6 3 2 3 13" xfId="20975"/>
    <cellStyle name="Normal 6 3 2 3 13 2" xfId="20976"/>
    <cellStyle name="Normal 6 3 2 3 13 2 2" xfId="20977"/>
    <cellStyle name="Normal 6 3 2 3 13 3" xfId="20978"/>
    <cellStyle name="Normal 6 3 2 3 14" xfId="20979"/>
    <cellStyle name="Normal 6 3 2 3 14 2" xfId="20980"/>
    <cellStyle name="Normal 6 3 2 3 14 2 2" xfId="20981"/>
    <cellStyle name="Normal 6 3 2 3 14 3" xfId="20982"/>
    <cellStyle name="Normal 6 3 2 3 15" xfId="20983"/>
    <cellStyle name="Normal 6 3 2 3 15 2" xfId="20984"/>
    <cellStyle name="Normal 6 3 2 3 15 2 2" xfId="20985"/>
    <cellStyle name="Normal 6 3 2 3 15 3" xfId="20986"/>
    <cellStyle name="Normal 6 3 2 3 16" xfId="20987"/>
    <cellStyle name="Normal 6 3 2 3 16 2" xfId="20988"/>
    <cellStyle name="Normal 6 3 2 3 17" xfId="20989"/>
    <cellStyle name="Normal 6 3 2 3 18" xfId="20990"/>
    <cellStyle name="Normal 6 3 2 3 19" xfId="20991"/>
    <cellStyle name="Normal 6 3 2 3 2" xfId="20992"/>
    <cellStyle name="Normal 6 3 2 3 2 10" xfId="20993"/>
    <cellStyle name="Normal 6 3 2 3 2 2" xfId="20994"/>
    <cellStyle name="Normal 6 3 2 3 2 2 2" xfId="20995"/>
    <cellStyle name="Normal 6 3 2 3 2 3" xfId="20996"/>
    <cellStyle name="Normal 6 3 2 3 2 4" xfId="20997"/>
    <cellStyle name="Normal 6 3 2 3 2 5" xfId="20998"/>
    <cellStyle name="Normal 6 3 2 3 2 6" xfId="20999"/>
    <cellStyle name="Normal 6 3 2 3 2 7" xfId="21000"/>
    <cellStyle name="Normal 6 3 2 3 2 8" xfId="21001"/>
    <cellStyle name="Normal 6 3 2 3 2 9" xfId="21002"/>
    <cellStyle name="Normal 6 3 2 3 20" xfId="21003"/>
    <cellStyle name="Normal 6 3 2 3 21" xfId="21004"/>
    <cellStyle name="Normal 6 3 2 3 22" xfId="21005"/>
    <cellStyle name="Normal 6 3 2 3 23" xfId="21006"/>
    <cellStyle name="Normal 6 3 2 3 24" xfId="21007"/>
    <cellStyle name="Normal 6 3 2 3 3" xfId="21008"/>
    <cellStyle name="Normal 6 3 2 3 3 10" xfId="21009"/>
    <cellStyle name="Normal 6 3 2 3 3 2" xfId="21010"/>
    <cellStyle name="Normal 6 3 2 3 3 2 2" xfId="21011"/>
    <cellStyle name="Normal 6 3 2 3 3 3" xfId="21012"/>
    <cellStyle name="Normal 6 3 2 3 3 4" xfId="21013"/>
    <cellStyle name="Normal 6 3 2 3 3 5" xfId="21014"/>
    <cellStyle name="Normal 6 3 2 3 3 6" xfId="21015"/>
    <cellStyle name="Normal 6 3 2 3 3 7" xfId="21016"/>
    <cellStyle name="Normal 6 3 2 3 3 8" xfId="21017"/>
    <cellStyle name="Normal 6 3 2 3 3 9" xfId="21018"/>
    <cellStyle name="Normal 6 3 2 3 4" xfId="21019"/>
    <cellStyle name="Normal 6 3 2 3 4 2" xfId="21020"/>
    <cellStyle name="Normal 6 3 2 3 4 2 2" xfId="21021"/>
    <cellStyle name="Normal 6 3 2 3 4 3" xfId="21022"/>
    <cellStyle name="Normal 6 3 2 3 5" xfId="21023"/>
    <cellStyle name="Normal 6 3 2 3 5 2" xfId="21024"/>
    <cellStyle name="Normal 6 3 2 3 5 2 2" xfId="21025"/>
    <cellStyle name="Normal 6 3 2 3 5 3" xfId="21026"/>
    <cellStyle name="Normal 6 3 2 3 6" xfId="21027"/>
    <cellStyle name="Normal 6 3 2 3 6 2" xfId="21028"/>
    <cellStyle name="Normal 6 3 2 3 6 2 2" xfId="21029"/>
    <cellStyle name="Normal 6 3 2 3 6 3" xfId="21030"/>
    <cellStyle name="Normal 6 3 2 3 7" xfId="21031"/>
    <cellStyle name="Normal 6 3 2 3 7 2" xfId="21032"/>
    <cellStyle name="Normal 6 3 2 3 7 2 2" xfId="21033"/>
    <cellStyle name="Normal 6 3 2 3 7 3" xfId="21034"/>
    <cellStyle name="Normal 6 3 2 3 8" xfId="21035"/>
    <cellStyle name="Normal 6 3 2 3 8 2" xfId="21036"/>
    <cellStyle name="Normal 6 3 2 3 8 2 2" xfId="21037"/>
    <cellStyle name="Normal 6 3 2 3 8 3" xfId="21038"/>
    <cellStyle name="Normal 6 3 2 3 9" xfId="21039"/>
    <cellStyle name="Normal 6 3 2 3 9 2" xfId="21040"/>
    <cellStyle name="Normal 6 3 2 3 9 2 2" xfId="21041"/>
    <cellStyle name="Normal 6 3 2 3 9 3" xfId="21042"/>
    <cellStyle name="Normal 6 3 2 4" xfId="21043"/>
    <cellStyle name="Normal 6 3 2 4 10" xfId="21044"/>
    <cellStyle name="Normal 6 3 2 4 10 2" xfId="21045"/>
    <cellStyle name="Normal 6 3 2 4 10 2 2" xfId="21046"/>
    <cellStyle name="Normal 6 3 2 4 10 3" xfId="21047"/>
    <cellStyle name="Normal 6 3 2 4 11" xfId="21048"/>
    <cellStyle name="Normal 6 3 2 4 11 2" xfId="21049"/>
    <cellStyle name="Normal 6 3 2 4 11 2 2" xfId="21050"/>
    <cellStyle name="Normal 6 3 2 4 11 3" xfId="21051"/>
    <cellStyle name="Normal 6 3 2 4 12" xfId="21052"/>
    <cellStyle name="Normal 6 3 2 4 12 2" xfId="21053"/>
    <cellStyle name="Normal 6 3 2 4 12 2 2" xfId="21054"/>
    <cellStyle name="Normal 6 3 2 4 12 3" xfId="21055"/>
    <cellStyle name="Normal 6 3 2 4 13" xfId="21056"/>
    <cellStyle name="Normal 6 3 2 4 13 2" xfId="21057"/>
    <cellStyle name="Normal 6 3 2 4 13 2 2" xfId="21058"/>
    <cellStyle name="Normal 6 3 2 4 13 3" xfId="21059"/>
    <cellStyle name="Normal 6 3 2 4 14" xfId="21060"/>
    <cellStyle name="Normal 6 3 2 4 14 2" xfId="21061"/>
    <cellStyle name="Normal 6 3 2 4 14 2 2" xfId="21062"/>
    <cellStyle name="Normal 6 3 2 4 14 3" xfId="21063"/>
    <cellStyle name="Normal 6 3 2 4 15" xfId="21064"/>
    <cellStyle name="Normal 6 3 2 4 15 2" xfId="21065"/>
    <cellStyle name="Normal 6 3 2 4 15 2 2" xfId="21066"/>
    <cellStyle name="Normal 6 3 2 4 15 3" xfId="21067"/>
    <cellStyle name="Normal 6 3 2 4 16" xfId="21068"/>
    <cellStyle name="Normal 6 3 2 4 16 2" xfId="21069"/>
    <cellStyle name="Normal 6 3 2 4 17" xfId="21070"/>
    <cellStyle name="Normal 6 3 2 4 18" xfId="21071"/>
    <cellStyle name="Normal 6 3 2 4 19" xfId="21072"/>
    <cellStyle name="Normal 6 3 2 4 2" xfId="21073"/>
    <cellStyle name="Normal 6 3 2 4 2 10" xfId="21074"/>
    <cellStyle name="Normal 6 3 2 4 2 2" xfId="21075"/>
    <cellStyle name="Normal 6 3 2 4 2 2 2" xfId="21076"/>
    <cellStyle name="Normal 6 3 2 4 2 3" xfId="21077"/>
    <cellStyle name="Normal 6 3 2 4 2 4" xfId="21078"/>
    <cellStyle name="Normal 6 3 2 4 2 5" xfId="21079"/>
    <cellStyle name="Normal 6 3 2 4 2 6" xfId="21080"/>
    <cellStyle name="Normal 6 3 2 4 2 7" xfId="21081"/>
    <cellStyle name="Normal 6 3 2 4 2 8" xfId="21082"/>
    <cellStyle name="Normal 6 3 2 4 2 9" xfId="21083"/>
    <cellStyle name="Normal 6 3 2 4 20" xfId="21084"/>
    <cellStyle name="Normal 6 3 2 4 21" xfId="21085"/>
    <cellStyle name="Normal 6 3 2 4 22" xfId="21086"/>
    <cellStyle name="Normal 6 3 2 4 23" xfId="21087"/>
    <cellStyle name="Normal 6 3 2 4 24" xfId="21088"/>
    <cellStyle name="Normal 6 3 2 4 3" xfId="21089"/>
    <cellStyle name="Normal 6 3 2 4 3 10" xfId="21090"/>
    <cellStyle name="Normal 6 3 2 4 3 2" xfId="21091"/>
    <cellStyle name="Normal 6 3 2 4 3 2 2" xfId="21092"/>
    <cellStyle name="Normal 6 3 2 4 3 3" xfId="21093"/>
    <cellStyle name="Normal 6 3 2 4 3 4" xfId="21094"/>
    <cellStyle name="Normal 6 3 2 4 3 5" xfId="21095"/>
    <cellStyle name="Normal 6 3 2 4 3 6" xfId="21096"/>
    <cellStyle name="Normal 6 3 2 4 3 7" xfId="21097"/>
    <cellStyle name="Normal 6 3 2 4 3 8" xfId="21098"/>
    <cellStyle name="Normal 6 3 2 4 3 9" xfId="21099"/>
    <cellStyle name="Normal 6 3 2 4 4" xfId="21100"/>
    <cellStyle name="Normal 6 3 2 4 4 2" xfId="21101"/>
    <cellStyle name="Normal 6 3 2 4 4 2 2" xfId="21102"/>
    <cellStyle name="Normal 6 3 2 4 4 3" xfId="21103"/>
    <cellStyle name="Normal 6 3 2 4 5" xfId="21104"/>
    <cellStyle name="Normal 6 3 2 4 5 2" xfId="21105"/>
    <cellStyle name="Normal 6 3 2 4 5 2 2" xfId="21106"/>
    <cellStyle name="Normal 6 3 2 4 5 3" xfId="21107"/>
    <cellStyle name="Normal 6 3 2 4 6" xfId="21108"/>
    <cellStyle name="Normal 6 3 2 4 6 2" xfId="21109"/>
    <cellStyle name="Normal 6 3 2 4 6 2 2" xfId="21110"/>
    <cellStyle name="Normal 6 3 2 4 6 3" xfId="21111"/>
    <cellStyle name="Normal 6 3 2 4 7" xfId="21112"/>
    <cellStyle name="Normal 6 3 2 4 7 2" xfId="21113"/>
    <cellStyle name="Normal 6 3 2 4 7 2 2" xfId="21114"/>
    <cellStyle name="Normal 6 3 2 4 7 3" xfId="21115"/>
    <cellStyle name="Normal 6 3 2 4 8" xfId="21116"/>
    <cellStyle name="Normal 6 3 2 4 8 2" xfId="21117"/>
    <cellStyle name="Normal 6 3 2 4 8 2 2" xfId="21118"/>
    <cellStyle name="Normal 6 3 2 4 8 3" xfId="21119"/>
    <cellStyle name="Normal 6 3 2 4 9" xfId="21120"/>
    <cellStyle name="Normal 6 3 2 4 9 2" xfId="21121"/>
    <cellStyle name="Normal 6 3 2 4 9 2 2" xfId="21122"/>
    <cellStyle name="Normal 6 3 2 4 9 3" xfId="21123"/>
    <cellStyle name="Normal 6 3 2 5" xfId="21124"/>
    <cellStyle name="Normal 6 3 2 5 10" xfId="21125"/>
    <cellStyle name="Normal 6 3 2 5 10 2" xfId="21126"/>
    <cellStyle name="Normal 6 3 2 5 10 2 2" xfId="21127"/>
    <cellStyle name="Normal 6 3 2 5 10 3" xfId="21128"/>
    <cellStyle name="Normal 6 3 2 5 11" xfId="21129"/>
    <cellStyle name="Normal 6 3 2 5 11 2" xfId="21130"/>
    <cellStyle name="Normal 6 3 2 5 11 2 2" xfId="21131"/>
    <cellStyle name="Normal 6 3 2 5 11 3" xfId="21132"/>
    <cellStyle name="Normal 6 3 2 5 12" xfId="21133"/>
    <cellStyle name="Normal 6 3 2 5 12 2" xfId="21134"/>
    <cellStyle name="Normal 6 3 2 5 12 2 2" xfId="21135"/>
    <cellStyle name="Normal 6 3 2 5 12 3" xfId="21136"/>
    <cellStyle name="Normal 6 3 2 5 13" xfId="21137"/>
    <cellStyle name="Normal 6 3 2 5 13 2" xfId="21138"/>
    <cellStyle name="Normal 6 3 2 5 13 2 2" xfId="21139"/>
    <cellStyle name="Normal 6 3 2 5 13 3" xfId="21140"/>
    <cellStyle name="Normal 6 3 2 5 14" xfId="21141"/>
    <cellStyle name="Normal 6 3 2 5 14 2" xfId="21142"/>
    <cellStyle name="Normal 6 3 2 5 14 2 2" xfId="21143"/>
    <cellStyle name="Normal 6 3 2 5 14 3" xfId="21144"/>
    <cellStyle name="Normal 6 3 2 5 15" xfId="21145"/>
    <cellStyle name="Normal 6 3 2 5 15 2" xfId="21146"/>
    <cellStyle name="Normal 6 3 2 5 15 2 2" xfId="21147"/>
    <cellStyle name="Normal 6 3 2 5 15 3" xfId="21148"/>
    <cellStyle name="Normal 6 3 2 5 16" xfId="21149"/>
    <cellStyle name="Normal 6 3 2 5 16 2" xfId="21150"/>
    <cellStyle name="Normal 6 3 2 5 17" xfId="21151"/>
    <cellStyle name="Normal 6 3 2 5 18" xfId="21152"/>
    <cellStyle name="Normal 6 3 2 5 19" xfId="21153"/>
    <cellStyle name="Normal 6 3 2 5 2" xfId="21154"/>
    <cellStyle name="Normal 6 3 2 5 2 10" xfId="21155"/>
    <cellStyle name="Normal 6 3 2 5 2 2" xfId="21156"/>
    <cellStyle name="Normal 6 3 2 5 2 2 2" xfId="21157"/>
    <cellStyle name="Normal 6 3 2 5 2 3" xfId="21158"/>
    <cellStyle name="Normal 6 3 2 5 2 4" xfId="21159"/>
    <cellStyle name="Normal 6 3 2 5 2 5" xfId="21160"/>
    <cellStyle name="Normal 6 3 2 5 2 6" xfId="21161"/>
    <cellStyle name="Normal 6 3 2 5 2 7" xfId="21162"/>
    <cellStyle name="Normal 6 3 2 5 2 8" xfId="21163"/>
    <cellStyle name="Normal 6 3 2 5 2 9" xfId="21164"/>
    <cellStyle name="Normal 6 3 2 5 20" xfId="21165"/>
    <cellStyle name="Normal 6 3 2 5 21" xfId="21166"/>
    <cellStyle name="Normal 6 3 2 5 22" xfId="21167"/>
    <cellStyle name="Normal 6 3 2 5 23" xfId="21168"/>
    <cellStyle name="Normal 6 3 2 5 24" xfId="21169"/>
    <cellStyle name="Normal 6 3 2 5 3" xfId="21170"/>
    <cellStyle name="Normal 6 3 2 5 3 10" xfId="21171"/>
    <cellStyle name="Normal 6 3 2 5 3 2" xfId="21172"/>
    <cellStyle name="Normal 6 3 2 5 3 2 2" xfId="21173"/>
    <cellStyle name="Normal 6 3 2 5 3 3" xfId="21174"/>
    <cellStyle name="Normal 6 3 2 5 3 4" xfId="21175"/>
    <cellStyle name="Normal 6 3 2 5 3 5" xfId="21176"/>
    <cellStyle name="Normal 6 3 2 5 3 6" xfId="21177"/>
    <cellStyle name="Normal 6 3 2 5 3 7" xfId="21178"/>
    <cellStyle name="Normal 6 3 2 5 3 8" xfId="21179"/>
    <cellStyle name="Normal 6 3 2 5 3 9" xfId="21180"/>
    <cellStyle name="Normal 6 3 2 5 4" xfId="21181"/>
    <cellStyle name="Normal 6 3 2 5 4 2" xfId="21182"/>
    <cellStyle name="Normal 6 3 2 5 4 2 2" xfId="21183"/>
    <cellStyle name="Normal 6 3 2 5 4 3" xfId="21184"/>
    <cellStyle name="Normal 6 3 2 5 5" xfId="21185"/>
    <cellStyle name="Normal 6 3 2 5 5 2" xfId="21186"/>
    <cellStyle name="Normal 6 3 2 5 5 2 2" xfId="21187"/>
    <cellStyle name="Normal 6 3 2 5 5 3" xfId="21188"/>
    <cellStyle name="Normal 6 3 2 5 6" xfId="21189"/>
    <cellStyle name="Normal 6 3 2 5 6 2" xfId="21190"/>
    <cellStyle name="Normal 6 3 2 5 6 2 2" xfId="21191"/>
    <cellStyle name="Normal 6 3 2 5 6 3" xfId="21192"/>
    <cellStyle name="Normal 6 3 2 5 7" xfId="21193"/>
    <cellStyle name="Normal 6 3 2 5 7 2" xfId="21194"/>
    <cellStyle name="Normal 6 3 2 5 7 2 2" xfId="21195"/>
    <cellStyle name="Normal 6 3 2 5 7 3" xfId="21196"/>
    <cellStyle name="Normal 6 3 2 5 8" xfId="21197"/>
    <cellStyle name="Normal 6 3 2 5 8 2" xfId="21198"/>
    <cellStyle name="Normal 6 3 2 5 8 2 2" xfId="21199"/>
    <cellStyle name="Normal 6 3 2 5 8 3" xfId="21200"/>
    <cellStyle name="Normal 6 3 2 5 9" xfId="21201"/>
    <cellStyle name="Normal 6 3 2 5 9 2" xfId="21202"/>
    <cellStyle name="Normal 6 3 2 5 9 2 2" xfId="21203"/>
    <cellStyle name="Normal 6 3 2 5 9 3" xfId="21204"/>
    <cellStyle name="Normal 6 3 2 6" xfId="21205"/>
    <cellStyle name="Normal 6 3 2 6 10" xfId="21206"/>
    <cellStyle name="Normal 6 3 2 6 2" xfId="21207"/>
    <cellStyle name="Normal 6 3 2 6 2 2" xfId="21208"/>
    <cellStyle name="Normal 6 3 2 6 3" xfId="21209"/>
    <cellStyle name="Normal 6 3 2 6 4" xfId="21210"/>
    <cellStyle name="Normal 6 3 2 6 5" xfId="21211"/>
    <cellStyle name="Normal 6 3 2 6 6" xfId="21212"/>
    <cellStyle name="Normal 6 3 2 6 7" xfId="21213"/>
    <cellStyle name="Normal 6 3 2 6 8" xfId="21214"/>
    <cellStyle name="Normal 6 3 2 6 9" xfId="21215"/>
    <cellStyle name="Normal 6 3 2 7" xfId="21216"/>
    <cellStyle name="Normal 6 3 2 7 10" xfId="21217"/>
    <cellStyle name="Normal 6 3 2 7 2" xfId="21218"/>
    <cellStyle name="Normal 6 3 2 7 2 2" xfId="21219"/>
    <cellStyle name="Normal 6 3 2 7 3" xfId="21220"/>
    <cellStyle name="Normal 6 3 2 7 4" xfId="21221"/>
    <cellStyle name="Normal 6 3 2 7 5" xfId="21222"/>
    <cellStyle name="Normal 6 3 2 7 6" xfId="21223"/>
    <cellStyle name="Normal 6 3 2 7 7" xfId="21224"/>
    <cellStyle name="Normal 6 3 2 7 8" xfId="21225"/>
    <cellStyle name="Normal 6 3 2 7 9" xfId="21226"/>
    <cellStyle name="Normal 6 3 2 8" xfId="21227"/>
    <cellStyle name="Normal 6 3 2 8 2" xfId="21228"/>
    <cellStyle name="Normal 6 3 2 8 2 2" xfId="21229"/>
    <cellStyle name="Normal 6 3 2 8 3" xfId="21230"/>
    <cellStyle name="Normal 6 3 2 9" xfId="21231"/>
    <cellStyle name="Normal 6 3 2 9 2" xfId="21232"/>
    <cellStyle name="Normal 6 3 2 9 2 2" xfId="21233"/>
    <cellStyle name="Normal 6 3 2 9 3" xfId="21234"/>
    <cellStyle name="Normal 6 3 20" xfId="21235"/>
    <cellStyle name="Normal 6 3 20 2" xfId="21236"/>
    <cellStyle name="Normal 6 3 20 2 2" xfId="21237"/>
    <cellStyle name="Normal 6 3 20 3" xfId="21238"/>
    <cellStyle name="Normal 6 3 21" xfId="21239"/>
    <cellStyle name="Normal 6 3 21 2" xfId="21240"/>
    <cellStyle name="Normal 6 3 22" xfId="21241"/>
    <cellStyle name="Normal 6 3 23" xfId="21242"/>
    <cellStyle name="Normal 6 3 24" xfId="21243"/>
    <cellStyle name="Normal 6 3 25" xfId="21244"/>
    <cellStyle name="Normal 6 3 26" xfId="21245"/>
    <cellStyle name="Normal 6 3 27" xfId="21246"/>
    <cellStyle name="Normal 6 3 28" xfId="21247"/>
    <cellStyle name="Normal 6 3 29" xfId="21248"/>
    <cellStyle name="Normal 6 3 3" xfId="21249"/>
    <cellStyle name="Normal 6 3 3 10" xfId="21250"/>
    <cellStyle name="Normal 6 3 3 10 2" xfId="21251"/>
    <cellStyle name="Normal 6 3 3 10 2 2" xfId="21252"/>
    <cellStyle name="Normal 6 3 3 10 3" xfId="21253"/>
    <cellStyle name="Normal 6 3 3 11" xfId="21254"/>
    <cellStyle name="Normal 6 3 3 11 2" xfId="21255"/>
    <cellStyle name="Normal 6 3 3 11 2 2" xfId="21256"/>
    <cellStyle name="Normal 6 3 3 11 3" xfId="21257"/>
    <cellStyle name="Normal 6 3 3 12" xfId="21258"/>
    <cellStyle name="Normal 6 3 3 12 2" xfId="21259"/>
    <cellStyle name="Normal 6 3 3 12 2 2" xfId="21260"/>
    <cellStyle name="Normal 6 3 3 12 3" xfId="21261"/>
    <cellStyle name="Normal 6 3 3 13" xfId="21262"/>
    <cellStyle name="Normal 6 3 3 13 2" xfId="21263"/>
    <cellStyle name="Normal 6 3 3 13 2 2" xfId="21264"/>
    <cellStyle name="Normal 6 3 3 13 3" xfId="21265"/>
    <cellStyle name="Normal 6 3 3 14" xfId="21266"/>
    <cellStyle name="Normal 6 3 3 14 2" xfId="21267"/>
    <cellStyle name="Normal 6 3 3 14 2 2" xfId="21268"/>
    <cellStyle name="Normal 6 3 3 14 3" xfId="21269"/>
    <cellStyle name="Normal 6 3 3 15" xfId="21270"/>
    <cellStyle name="Normal 6 3 3 15 2" xfId="21271"/>
    <cellStyle name="Normal 6 3 3 15 2 2" xfId="21272"/>
    <cellStyle name="Normal 6 3 3 15 3" xfId="21273"/>
    <cellStyle name="Normal 6 3 3 16" xfId="21274"/>
    <cellStyle name="Normal 6 3 3 16 2" xfId="21275"/>
    <cellStyle name="Normal 6 3 3 17" xfId="21276"/>
    <cellStyle name="Normal 6 3 3 18" xfId="21277"/>
    <cellStyle name="Normal 6 3 3 19" xfId="21278"/>
    <cellStyle name="Normal 6 3 3 2" xfId="21279"/>
    <cellStyle name="Normal 6 3 3 2 10" xfId="21280"/>
    <cellStyle name="Normal 6 3 3 2 2" xfId="21281"/>
    <cellStyle name="Normal 6 3 3 2 2 2" xfId="21282"/>
    <cellStyle name="Normal 6 3 3 2 3" xfId="21283"/>
    <cellStyle name="Normal 6 3 3 2 4" xfId="21284"/>
    <cellStyle name="Normal 6 3 3 2 5" xfId="21285"/>
    <cellStyle name="Normal 6 3 3 2 6" xfId="21286"/>
    <cellStyle name="Normal 6 3 3 2 7" xfId="21287"/>
    <cellStyle name="Normal 6 3 3 2 8" xfId="21288"/>
    <cellStyle name="Normal 6 3 3 2 9" xfId="21289"/>
    <cellStyle name="Normal 6 3 3 20" xfId="21290"/>
    <cellStyle name="Normal 6 3 3 21" xfId="21291"/>
    <cellStyle name="Normal 6 3 3 22" xfId="21292"/>
    <cellStyle name="Normal 6 3 3 23" xfId="21293"/>
    <cellStyle name="Normal 6 3 3 24" xfId="21294"/>
    <cellStyle name="Normal 6 3 3 3" xfId="21295"/>
    <cellStyle name="Normal 6 3 3 3 10" xfId="21296"/>
    <cellStyle name="Normal 6 3 3 3 2" xfId="21297"/>
    <cellStyle name="Normal 6 3 3 3 2 2" xfId="21298"/>
    <cellStyle name="Normal 6 3 3 3 3" xfId="21299"/>
    <cellStyle name="Normal 6 3 3 3 4" xfId="21300"/>
    <cellStyle name="Normal 6 3 3 3 5" xfId="21301"/>
    <cellStyle name="Normal 6 3 3 3 6" xfId="21302"/>
    <cellStyle name="Normal 6 3 3 3 7" xfId="21303"/>
    <cellStyle name="Normal 6 3 3 3 8" xfId="21304"/>
    <cellStyle name="Normal 6 3 3 3 9" xfId="21305"/>
    <cellStyle name="Normal 6 3 3 4" xfId="21306"/>
    <cellStyle name="Normal 6 3 3 4 2" xfId="21307"/>
    <cellStyle name="Normal 6 3 3 4 2 2" xfId="21308"/>
    <cellStyle name="Normal 6 3 3 4 3" xfId="21309"/>
    <cellStyle name="Normal 6 3 3 5" xfId="21310"/>
    <cellStyle name="Normal 6 3 3 5 2" xfId="21311"/>
    <cellStyle name="Normal 6 3 3 5 2 2" xfId="21312"/>
    <cellStyle name="Normal 6 3 3 5 3" xfId="21313"/>
    <cellStyle name="Normal 6 3 3 6" xfId="21314"/>
    <cellStyle name="Normal 6 3 3 6 2" xfId="21315"/>
    <cellStyle name="Normal 6 3 3 6 2 2" xfId="21316"/>
    <cellStyle name="Normal 6 3 3 6 3" xfId="21317"/>
    <cellStyle name="Normal 6 3 3 7" xfId="21318"/>
    <cellStyle name="Normal 6 3 3 7 2" xfId="21319"/>
    <cellStyle name="Normal 6 3 3 7 2 2" xfId="21320"/>
    <cellStyle name="Normal 6 3 3 7 3" xfId="21321"/>
    <cellStyle name="Normal 6 3 3 8" xfId="21322"/>
    <cellStyle name="Normal 6 3 3 8 2" xfId="21323"/>
    <cellStyle name="Normal 6 3 3 8 2 2" xfId="21324"/>
    <cellStyle name="Normal 6 3 3 8 3" xfId="21325"/>
    <cellStyle name="Normal 6 3 3 9" xfId="21326"/>
    <cellStyle name="Normal 6 3 3 9 2" xfId="21327"/>
    <cellStyle name="Normal 6 3 3 9 2 2" xfId="21328"/>
    <cellStyle name="Normal 6 3 3 9 3" xfId="21329"/>
    <cellStyle name="Normal 6 3 4" xfId="21330"/>
    <cellStyle name="Normal 6 3 4 10" xfId="21331"/>
    <cellStyle name="Normal 6 3 4 10 2" xfId="21332"/>
    <cellStyle name="Normal 6 3 4 10 2 2" xfId="21333"/>
    <cellStyle name="Normal 6 3 4 10 3" xfId="21334"/>
    <cellStyle name="Normal 6 3 4 11" xfId="21335"/>
    <cellStyle name="Normal 6 3 4 11 2" xfId="21336"/>
    <cellStyle name="Normal 6 3 4 11 2 2" xfId="21337"/>
    <cellStyle name="Normal 6 3 4 11 3" xfId="21338"/>
    <cellStyle name="Normal 6 3 4 12" xfId="21339"/>
    <cellStyle name="Normal 6 3 4 12 2" xfId="21340"/>
    <cellStyle name="Normal 6 3 4 12 2 2" xfId="21341"/>
    <cellStyle name="Normal 6 3 4 12 3" xfId="21342"/>
    <cellStyle name="Normal 6 3 4 13" xfId="21343"/>
    <cellStyle name="Normal 6 3 4 13 2" xfId="21344"/>
    <cellStyle name="Normal 6 3 4 13 2 2" xfId="21345"/>
    <cellStyle name="Normal 6 3 4 13 3" xfId="21346"/>
    <cellStyle name="Normal 6 3 4 14" xfId="21347"/>
    <cellStyle name="Normal 6 3 4 14 2" xfId="21348"/>
    <cellStyle name="Normal 6 3 4 14 2 2" xfId="21349"/>
    <cellStyle name="Normal 6 3 4 14 3" xfId="21350"/>
    <cellStyle name="Normal 6 3 4 15" xfId="21351"/>
    <cellStyle name="Normal 6 3 4 15 2" xfId="21352"/>
    <cellStyle name="Normal 6 3 4 15 2 2" xfId="21353"/>
    <cellStyle name="Normal 6 3 4 15 3" xfId="21354"/>
    <cellStyle name="Normal 6 3 4 16" xfId="21355"/>
    <cellStyle name="Normal 6 3 4 16 2" xfId="21356"/>
    <cellStyle name="Normal 6 3 4 17" xfId="21357"/>
    <cellStyle name="Normal 6 3 4 18" xfId="21358"/>
    <cellStyle name="Normal 6 3 4 19" xfId="21359"/>
    <cellStyle name="Normal 6 3 4 2" xfId="21360"/>
    <cellStyle name="Normal 6 3 4 2 10" xfId="21361"/>
    <cellStyle name="Normal 6 3 4 2 2" xfId="21362"/>
    <cellStyle name="Normal 6 3 4 2 2 2" xfId="21363"/>
    <cellStyle name="Normal 6 3 4 2 3" xfId="21364"/>
    <cellStyle name="Normal 6 3 4 2 4" xfId="21365"/>
    <cellStyle name="Normal 6 3 4 2 5" xfId="21366"/>
    <cellStyle name="Normal 6 3 4 2 6" xfId="21367"/>
    <cellStyle name="Normal 6 3 4 2 7" xfId="21368"/>
    <cellStyle name="Normal 6 3 4 2 8" xfId="21369"/>
    <cellStyle name="Normal 6 3 4 2 9" xfId="21370"/>
    <cellStyle name="Normal 6 3 4 20" xfId="21371"/>
    <cellStyle name="Normal 6 3 4 21" xfId="21372"/>
    <cellStyle name="Normal 6 3 4 22" xfId="21373"/>
    <cellStyle name="Normal 6 3 4 23" xfId="21374"/>
    <cellStyle name="Normal 6 3 4 24" xfId="21375"/>
    <cellStyle name="Normal 6 3 4 3" xfId="21376"/>
    <cellStyle name="Normal 6 3 4 3 10" xfId="21377"/>
    <cellStyle name="Normal 6 3 4 3 2" xfId="21378"/>
    <cellStyle name="Normal 6 3 4 3 2 2" xfId="21379"/>
    <cellStyle name="Normal 6 3 4 3 3" xfId="21380"/>
    <cellStyle name="Normal 6 3 4 3 4" xfId="21381"/>
    <cellStyle name="Normal 6 3 4 3 5" xfId="21382"/>
    <cellStyle name="Normal 6 3 4 3 6" xfId="21383"/>
    <cellStyle name="Normal 6 3 4 3 7" xfId="21384"/>
    <cellStyle name="Normal 6 3 4 3 8" xfId="21385"/>
    <cellStyle name="Normal 6 3 4 3 9" xfId="21386"/>
    <cellStyle name="Normal 6 3 4 4" xfId="21387"/>
    <cellStyle name="Normal 6 3 4 4 2" xfId="21388"/>
    <cellStyle name="Normal 6 3 4 4 2 2" xfId="21389"/>
    <cellStyle name="Normal 6 3 4 4 3" xfId="21390"/>
    <cellStyle name="Normal 6 3 4 5" xfId="21391"/>
    <cellStyle name="Normal 6 3 4 5 2" xfId="21392"/>
    <cellStyle name="Normal 6 3 4 5 2 2" xfId="21393"/>
    <cellStyle name="Normal 6 3 4 5 3" xfId="21394"/>
    <cellStyle name="Normal 6 3 4 6" xfId="21395"/>
    <cellStyle name="Normal 6 3 4 6 2" xfId="21396"/>
    <cellStyle name="Normal 6 3 4 6 2 2" xfId="21397"/>
    <cellStyle name="Normal 6 3 4 6 3" xfId="21398"/>
    <cellStyle name="Normal 6 3 4 7" xfId="21399"/>
    <cellStyle name="Normal 6 3 4 7 2" xfId="21400"/>
    <cellStyle name="Normal 6 3 4 7 2 2" xfId="21401"/>
    <cellStyle name="Normal 6 3 4 7 3" xfId="21402"/>
    <cellStyle name="Normal 6 3 4 8" xfId="21403"/>
    <cellStyle name="Normal 6 3 4 8 2" xfId="21404"/>
    <cellStyle name="Normal 6 3 4 8 2 2" xfId="21405"/>
    <cellStyle name="Normal 6 3 4 8 3" xfId="21406"/>
    <cellStyle name="Normal 6 3 4 9" xfId="21407"/>
    <cellStyle name="Normal 6 3 4 9 2" xfId="21408"/>
    <cellStyle name="Normal 6 3 4 9 2 2" xfId="21409"/>
    <cellStyle name="Normal 6 3 4 9 3" xfId="21410"/>
    <cellStyle name="Normal 6 3 5" xfId="21411"/>
    <cellStyle name="Normal 6 3 5 10" xfId="21412"/>
    <cellStyle name="Normal 6 3 5 10 2" xfId="21413"/>
    <cellStyle name="Normal 6 3 5 10 2 2" xfId="21414"/>
    <cellStyle name="Normal 6 3 5 10 3" xfId="21415"/>
    <cellStyle name="Normal 6 3 5 11" xfId="21416"/>
    <cellStyle name="Normal 6 3 5 11 2" xfId="21417"/>
    <cellStyle name="Normal 6 3 5 11 2 2" xfId="21418"/>
    <cellStyle name="Normal 6 3 5 11 3" xfId="21419"/>
    <cellStyle name="Normal 6 3 5 12" xfId="21420"/>
    <cellStyle name="Normal 6 3 5 12 2" xfId="21421"/>
    <cellStyle name="Normal 6 3 5 12 2 2" xfId="21422"/>
    <cellStyle name="Normal 6 3 5 12 3" xfId="21423"/>
    <cellStyle name="Normal 6 3 5 13" xfId="21424"/>
    <cellStyle name="Normal 6 3 5 13 2" xfId="21425"/>
    <cellStyle name="Normal 6 3 5 13 2 2" xfId="21426"/>
    <cellStyle name="Normal 6 3 5 13 3" xfId="21427"/>
    <cellStyle name="Normal 6 3 5 14" xfId="21428"/>
    <cellStyle name="Normal 6 3 5 14 2" xfId="21429"/>
    <cellStyle name="Normal 6 3 5 14 2 2" xfId="21430"/>
    <cellStyle name="Normal 6 3 5 14 3" xfId="21431"/>
    <cellStyle name="Normal 6 3 5 15" xfId="21432"/>
    <cellStyle name="Normal 6 3 5 15 2" xfId="21433"/>
    <cellStyle name="Normal 6 3 5 15 2 2" xfId="21434"/>
    <cellStyle name="Normal 6 3 5 15 3" xfId="21435"/>
    <cellStyle name="Normal 6 3 5 16" xfId="21436"/>
    <cellStyle name="Normal 6 3 5 16 2" xfId="21437"/>
    <cellStyle name="Normal 6 3 5 17" xfId="21438"/>
    <cellStyle name="Normal 6 3 5 18" xfId="21439"/>
    <cellStyle name="Normal 6 3 5 19" xfId="21440"/>
    <cellStyle name="Normal 6 3 5 2" xfId="21441"/>
    <cellStyle name="Normal 6 3 5 2 10" xfId="21442"/>
    <cellStyle name="Normal 6 3 5 2 2" xfId="21443"/>
    <cellStyle name="Normal 6 3 5 2 2 2" xfId="21444"/>
    <cellStyle name="Normal 6 3 5 2 3" xfId="21445"/>
    <cellStyle name="Normal 6 3 5 2 4" xfId="21446"/>
    <cellStyle name="Normal 6 3 5 2 5" xfId="21447"/>
    <cellStyle name="Normal 6 3 5 2 6" xfId="21448"/>
    <cellStyle name="Normal 6 3 5 2 7" xfId="21449"/>
    <cellStyle name="Normal 6 3 5 2 8" xfId="21450"/>
    <cellStyle name="Normal 6 3 5 2 9" xfId="21451"/>
    <cellStyle name="Normal 6 3 5 20" xfId="21452"/>
    <cellStyle name="Normal 6 3 5 21" xfId="21453"/>
    <cellStyle name="Normal 6 3 5 22" xfId="21454"/>
    <cellStyle name="Normal 6 3 5 23" xfId="21455"/>
    <cellStyle name="Normal 6 3 5 24" xfId="21456"/>
    <cellStyle name="Normal 6 3 5 3" xfId="21457"/>
    <cellStyle name="Normal 6 3 5 3 10" xfId="21458"/>
    <cellStyle name="Normal 6 3 5 3 2" xfId="21459"/>
    <cellStyle name="Normal 6 3 5 3 2 2" xfId="21460"/>
    <cellStyle name="Normal 6 3 5 3 3" xfId="21461"/>
    <cellStyle name="Normal 6 3 5 3 4" xfId="21462"/>
    <cellStyle name="Normal 6 3 5 3 5" xfId="21463"/>
    <cellStyle name="Normal 6 3 5 3 6" xfId="21464"/>
    <cellStyle name="Normal 6 3 5 3 7" xfId="21465"/>
    <cellStyle name="Normal 6 3 5 3 8" xfId="21466"/>
    <cellStyle name="Normal 6 3 5 3 9" xfId="21467"/>
    <cellStyle name="Normal 6 3 5 4" xfId="21468"/>
    <cellStyle name="Normal 6 3 5 4 2" xfId="21469"/>
    <cellStyle name="Normal 6 3 5 4 2 2" xfId="21470"/>
    <cellStyle name="Normal 6 3 5 4 3" xfId="21471"/>
    <cellStyle name="Normal 6 3 5 5" xfId="21472"/>
    <cellStyle name="Normal 6 3 5 5 2" xfId="21473"/>
    <cellStyle name="Normal 6 3 5 5 2 2" xfId="21474"/>
    <cellStyle name="Normal 6 3 5 5 3" xfId="21475"/>
    <cellStyle name="Normal 6 3 5 6" xfId="21476"/>
    <cellStyle name="Normal 6 3 5 6 2" xfId="21477"/>
    <cellStyle name="Normal 6 3 5 6 2 2" xfId="21478"/>
    <cellStyle name="Normal 6 3 5 6 3" xfId="21479"/>
    <cellStyle name="Normal 6 3 5 7" xfId="21480"/>
    <cellStyle name="Normal 6 3 5 7 2" xfId="21481"/>
    <cellStyle name="Normal 6 3 5 7 2 2" xfId="21482"/>
    <cellStyle name="Normal 6 3 5 7 3" xfId="21483"/>
    <cellStyle name="Normal 6 3 5 8" xfId="21484"/>
    <cellStyle name="Normal 6 3 5 8 2" xfId="21485"/>
    <cellStyle name="Normal 6 3 5 8 2 2" xfId="21486"/>
    <cellStyle name="Normal 6 3 5 8 3" xfId="21487"/>
    <cellStyle name="Normal 6 3 5 9" xfId="21488"/>
    <cellStyle name="Normal 6 3 5 9 2" xfId="21489"/>
    <cellStyle name="Normal 6 3 5 9 2 2" xfId="21490"/>
    <cellStyle name="Normal 6 3 5 9 3" xfId="21491"/>
    <cellStyle name="Normal 6 3 6" xfId="21492"/>
    <cellStyle name="Normal 6 3 6 10" xfId="21493"/>
    <cellStyle name="Normal 6 3 6 10 2" xfId="21494"/>
    <cellStyle name="Normal 6 3 6 10 2 2" xfId="21495"/>
    <cellStyle name="Normal 6 3 6 10 3" xfId="21496"/>
    <cellStyle name="Normal 6 3 6 11" xfId="21497"/>
    <cellStyle name="Normal 6 3 6 11 2" xfId="21498"/>
    <cellStyle name="Normal 6 3 6 11 2 2" xfId="21499"/>
    <cellStyle name="Normal 6 3 6 11 3" xfId="21500"/>
    <cellStyle name="Normal 6 3 6 12" xfId="21501"/>
    <cellStyle name="Normal 6 3 6 12 2" xfId="21502"/>
    <cellStyle name="Normal 6 3 6 12 2 2" xfId="21503"/>
    <cellStyle name="Normal 6 3 6 12 3" xfId="21504"/>
    <cellStyle name="Normal 6 3 6 13" xfId="21505"/>
    <cellStyle name="Normal 6 3 6 13 2" xfId="21506"/>
    <cellStyle name="Normal 6 3 6 13 2 2" xfId="21507"/>
    <cellStyle name="Normal 6 3 6 13 3" xfId="21508"/>
    <cellStyle name="Normal 6 3 6 14" xfId="21509"/>
    <cellStyle name="Normal 6 3 6 14 2" xfId="21510"/>
    <cellStyle name="Normal 6 3 6 14 2 2" xfId="21511"/>
    <cellStyle name="Normal 6 3 6 14 3" xfId="21512"/>
    <cellStyle name="Normal 6 3 6 15" xfId="21513"/>
    <cellStyle name="Normal 6 3 6 15 2" xfId="21514"/>
    <cellStyle name="Normal 6 3 6 15 2 2" xfId="21515"/>
    <cellStyle name="Normal 6 3 6 15 3" xfId="21516"/>
    <cellStyle name="Normal 6 3 6 16" xfId="21517"/>
    <cellStyle name="Normal 6 3 6 16 2" xfId="21518"/>
    <cellStyle name="Normal 6 3 6 17" xfId="21519"/>
    <cellStyle name="Normal 6 3 6 18" xfId="21520"/>
    <cellStyle name="Normal 6 3 6 19" xfId="21521"/>
    <cellStyle name="Normal 6 3 6 2" xfId="21522"/>
    <cellStyle name="Normal 6 3 6 2 10" xfId="21523"/>
    <cellStyle name="Normal 6 3 6 2 2" xfId="21524"/>
    <cellStyle name="Normal 6 3 6 2 2 2" xfId="21525"/>
    <cellStyle name="Normal 6 3 6 2 3" xfId="21526"/>
    <cellStyle name="Normal 6 3 6 2 4" xfId="21527"/>
    <cellStyle name="Normal 6 3 6 2 5" xfId="21528"/>
    <cellStyle name="Normal 6 3 6 2 6" xfId="21529"/>
    <cellStyle name="Normal 6 3 6 2 7" xfId="21530"/>
    <cellStyle name="Normal 6 3 6 2 8" xfId="21531"/>
    <cellStyle name="Normal 6 3 6 2 9" xfId="21532"/>
    <cellStyle name="Normal 6 3 6 20" xfId="21533"/>
    <cellStyle name="Normal 6 3 6 21" xfId="21534"/>
    <cellStyle name="Normal 6 3 6 22" xfId="21535"/>
    <cellStyle name="Normal 6 3 6 23" xfId="21536"/>
    <cellStyle name="Normal 6 3 6 24" xfId="21537"/>
    <cellStyle name="Normal 6 3 6 3" xfId="21538"/>
    <cellStyle name="Normal 6 3 6 3 10" xfId="21539"/>
    <cellStyle name="Normal 6 3 6 3 2" xfId="21540"/>
    <cellStyle name="Normal 6 3 6 3 2 2" xfId="21541"/>
    <cellStyle name="Normal 6 3 6 3 3" xfId="21542"/>
    <cellStyle name="Normal 6 3 6 3 4" xfId="21543"/>
    <cellStyle name="Normal 6 3 6 3 5" xfId="21544"/>
    <cellStyle name="Normal 6 3 6 3 6" xfId="21545"/>
    <cellStyle name="Normal 6 3 6 3 7" xfId="21546"/>
    <cellStyle name="Normal 6 3 6 3 8" xfId="21547"/>
    <cellStyle name="Normal 6 3 6 3 9" xfId="21548"/>
    <cellStyle name="Normal 6 3 6 4" xfId="21549"/>
    <cellStyle name="Normal 6 3 6 4 2" xfId="21550"/>
    <cellStyle name="Normal 6 3 6 4 2 2" xfId="21551"/>
    <cellStyle name="Normal 6 3 6 4 3" xfId="21552"/>
    <cellStyle name="Normal 6 3 6 5" xfId="21553"/>
    <cellStyle name="Normal 6 3 6 5 2" xfId="21554"/>
    <cellStyle name="Normal 6 3 6 5 2 2" xfId="21555"/>
    <cellStyle name="Normal 6 3 6 5 3" xfId="21556"/>
    <cellStyle name="Normal 6 3 6 6" xfId="21557"/>
    <cellStyle name="Normal 6 3 6 6 2" xfId="21558"/>
    <cellStyle name="Normal 6 3 6 6 2 2" xfId="21559"/>
    <cellStyle name="Normal 6 3 6 6 3" xfId="21560"/>
    <cellStyle name="Normal 6 3 6 7" xfId="21561"/>
    <cellStyle name="Normal 6 3 6 7 2" xfId="21562"/>
    <cellStyle name="Normal 6 3 6 7 2 2" xfId="21563"/>
    <cellStyle name="Normal 6 3 6 7 3" xfId="21564"/>
    <cellStyle name="Normal 6 3 6 8" xfId="21565"/>
    <cellStyle name="Normal 6 3 6 8 2" xfId="21566"/>
    <cellStyle name="Normal 6 3 6 8 2 2" xfId="21567"/>
    <cellStyle name="Normal 6 3 6 8 3" xfId="21568"/>
    <cellStyle name="Normal 6 3 6 9" xfId="21569"/>
    <cellStyle name="Normal 6 3 6 9 2" xfId="21570"/>
    <cellStyle name="Normal 6 3 6 9 2 2" xfId="21571"/>
    <cellStyle name="Normal 6 3 6 9 3" xfId="21572"/>
    <cellStyle name="Normal 6 3 7" xfId="21573"/>
    <cellStyle name="Normal 6 3 7 10" xfId="21574"/>
    <cellStyle name="Normal 6 3 7 2" xfId="21575"/>
    <cellStyle name="Normal 6 3 7 2 2" xfId="21576"/>
    <cellStyle name="Normal 6 3 7 3" xfId="21577"/>
    <cellStyle name="Normal 6 3 7 4" xfId="21578"/>
    <cellStyle name="Normal 6 3 7 5" xfId="21579"/>
    <cellStyle name="Normal 6 3 7 6" xfId="21580"/>
    <cellStyle name="Normal 6 3 7 7" xfId="21581"/>
    <cellStyle name="Normal 6 3 7 8" xfId="21582"/>
    <cellStyle name="Normal 6 3 7 9" xfId="21583"/>
    <cellStyle name="Normal 6 3 8" xfId="21584"/>
    <cellStyle name="Normal 6 3 8 10" xfId="21585"/>
    <cellStyle name="Normal 6 3 8 2" xfId="21586"/>
    <cellStyle name="Normal 6 3 8 2 2" xfId="21587"/>
    <cellStyle name="Normal 6 3 8 3" xfId="21588"/>
    <cellStyle name="Normal 6 3 8 4" xfId="21589"/>
    <cellStyle name="Normal 6 3 8 5" xfId="21590"/>
    <cellStyle name="Normal 6 3 8 6" xfId="21591"/>
    <cellStyle name="Normal 6 3 8 7" xfId="21592"/>
    <cellStyle name="Normal 6 3 8 8" xfId="21593"/>
    <cellStyle name="Normal 6 3 8 9" xfId="21594"/>
    <cellStyle name="Normal 6 3 9" xfId="21595"/>
    <cellStyle name="Normal 6 3 9 2" xfId="21596"/>
    <cellStyle name="Normal 6 3 9 2 2" xfId="21597"/>
    <cellStyle name="Normal 6 3 9 3" xfId="21598"/>
    <cellStyle name="Normal 6 30" xfId="21599"/>
    <cellStyle name="Normal 6 30 10" xfId="21600"/>
    <cellStyle name="Normal 6 30 10 2" xfId="21601"/>
    <cellStyle name="Normal 6 30 10 2 2" xfId="21602"/>
    <cellStyle name="Normal 6 30 10 3" xfId="21603"/>
    <cellStyle name="Normal 6 30 11" xfId="21604"/>
    <cellStyle name="Normal 6 30 11 2" xfId="21605"/>
    <cellStyle name="Normal 6 30 11 2 2" xfId="21606"/>
    <cellStyle name="Normal 6 30 11 3" xfId="21607"/>
    <cellStyle name="Normal 6 30 12" xfId="21608"/>
    <cellStyle name="Normal 6 30 12 2" xfId="21609"/>
    <cellStyle name="Normal 6 30 12 2 2" xfId="21610"/>
    <cellStyle name="Normal 6 30 12 3" xfId="21611"/>
    <cellStyle name="Normal 6 30 13" xfId="21612"/>
    <cellStyle name="Normal 6 30 13 2" xfId="21613"/>
    <cellStyle name="Normal 6 30 13 2 2" xfId="21614"/>
    <cellStyle name="Normal 6 30 13 3" xfId="21615"/>
    <cellStyle name="Normal 6 30 14" xfId="21616"/>
    <cellStyle name="Normal 6 30 14 2" xfId="21617"/>
    <cellStyle name="Normal 6 30 14 2 2" xfId="21618"/>
    <cellStyle name="Normal 6 30 14 3" xfId="21619"/>
    <cellStyle name="Normal 6 30 15" xfId="21620"/>
    <cellStyle name="Normal 6 30 15 2" xfId="21621"/>
    <cellStyle name="Normal 6 30 15 2 2" xfId="21622"/>
    <cellStyle name="Normal 6 30 15 3" xfId="21623"/>
    <cellStyle name="Normal 6 30 16" xfId="21624"/>
    <cellStyle name="Normal 6 30 16 2" xfId="21625"/>
    <cellStyle name="Normal 6 30 17" xfId="21626"/>
    <cellStyle name="Normal 6 30 18" xfId="21627"/>
    <cellStyle name="Normal 6 30 19" xfId="21628"/>
    <cellStyle name="Normal 6 30 2" xfId="21629"/>
    <cellStyle name="Normal 6 30 2 10" xfId="21630"/>
    <cellStyle name="Normal 6 30 2 2" xfId="21631"/>
    <cellStyle name="Normal 6 30 2 2 2" xfId="21632"/>
    <cellStyle name="Normal 6 30 2 3" xfId="21633"/>
    <cellStyle name="Normal 6 30 2 4" xfId="21634"/>
    <cellStyle name="Normal 6 30 2 5" xfId="21635"/>
    <cellStyle name="Normal 6 30 2 6" xfId="21636"/>
    <cellStyle name="Normal 6 30 2 7" xfId="21637"/>
    <cellStyle name="Normal 6 30 2 8" xfId="21638"/>
    <cellStyle name="Normal 6 30 2 9" xfId="21639"/>
    <cellStyle name="Normal 6 30 20" xfId="21640"/>
    <cellStyle name="Normal 6 30 21" xfId="21641"/>
    <cellStyle name="Normal 6 30 22" xfId="21642"/>
    <cellStyle name="Normal 6 30 23" xfId="21643"/>
    <cellStyle name="Normal 6 30 24" xfId="21644"/>
    <cellStyle name="Normal 6 30 3" xfId="21645"/>
    <cellStyle name="Normal 6 30 3 10" xfId="21646"/>
    <cellStyle name="Normal 6 30 3 2" xfId="21647"/>
    <cellStyle name="Normal 6 30 3 2 2" xfId="21648"/>
    <cellStyle name="Normal 6 30 3 3" xfId="21649"/>
    <cellStyle name="Normal 6 30 3 4" xfId="21650"/>
    <cellStyle name="Normal 6 30 3 5" xfId="21651"/>
    <cellStyle name="Normal 6 30 3 6" xfId="21652"/>
    <cellStyle name="Normal 6 30 3 7" xfId="21653"/>
    <cellStyle name="Normal 6 30 3 8" xfId="21654"/>
    <cellStyle name="Normal 6 30 3 9" xfId="21655"/>
    <cellStyle name="Normal 6 30 4" xfId="21656"/>
    <cellStyle name="Normal 6 30 4 2" xfId="21657"/>
    <cellStyle name="Normal 6 30 4 2 2" xfId="21658"/>
    <cellStyle name="Normal 6 30 4 3" xfId="21659"/>
    <cellStyle name="Normal 6 30 5" xfId="21660"/>
    <cellStyle name="Normal 6 30 5 2" xfId="21661"/>
    <cellStyle name="Normal 6 30 5 2 2" xfId="21662"/>
    <cellStyle name="Normal 6 30 5 3" xfId="21663"/>
    <cellStyle name="Normal 6 30 6" xfId="21664"/>
    <cellStyle name="Normal 6 30 6 2" xfId="21665"/>
    <cellStyle name="Normal 6 30 6 2 2" xfId="21666"/>
    <cellStyle name="Normal 6 30 6 3" xfId="21667"/>
    <cellStyle name="Normal 6 30 7" xfId="21668"/>
    <cellStyle name="Normal 6 30 7 2" xfId="21669"/>
    <cellStyle name="Normal 6 30 7 2 2" xfId="21670"/>
    <cellStyle name="Normal 6 30 7 3" xfId="21671"/>
    <cellStyle name="Normal 6 30 8" xfId="21672"/>
    <cellStyle name="Normal 6 30 8 2" xfId="21673"/>
    <cellStyle name="Normal 6 30 8 2 2" xfId="21674"/>
    <cellStyle name="Normal 6 30 8 3" xfId="21675"/>
    <cellStyle name="Normal 6 30 9" xfId="21676"/>
    <cellStyle name="Normal 6 30 9 2" xfId="21677"/>
    <cellStyle name="Normal 6 30 9 2 2" xfId="21678"/>
    <cellStyle name="Normal 6 30 9 3" xfId="21679"/>
    <cellStyle name="Normal 6 31" xfId="21680"/>
    <cellStyle name="Normal 6 31 10" xfId="21681"/>
    <cellStyle name="Normal 6 31 10 2" xfId="21682"/>
    <cellStyle name="Normal 6 31 10 2 2" xfId="21683"/>
    <cellStyle name="Normal 6 31 10 3" xfId="21684"/>
    <cellStyle name="Normal 6 31 11" xfId="21685"/>
    <cellStyle name="Normal 6 31 11 2" xfId="21686"/>
    <cellStyle name="Normal 6 31 11 2 2" xfId="21687"/>
    <cellStyle name="Normal 6 31 11 3" xfId="21688"/>
    <cellStyle name="Normal 6 31 12" xfId="21689"/>
    <cellStyle name="Normal 6 31 12 2" xfId="21690"/>
    <cellStyle name="Normal 6 31 12 2 2" xfId="21691"/>
    <cellStyle name="Normal 6 31 12 3" xfId="21692"/>
    <cellStyle name="Normal 6 31 13" xfId="21693"/>
    <cellStyle name="Normal 6 31 13 2" xfId="21694"/>
    <cellStyle name="Normal 6 31 13 2 2" xfId="21695"/>
    <cellStyle name="Normal 6 31 13 3" xfId="21696"/>
    <cellStyle name="Normal 6 31 14" xfId="21697"/>
    <cellStyle name="Normal 6 31 14 2" xfId="21698"/>
    <cellStyle name="Normal 6 31 14 2 2" xfId="21699"/>
    <cellStyle name="Normal 6 31 14 3" xfId="21700"/>
    <cellStyle name="Normal 6 31 15" xfId="21701"/>
    <cellStyle name="Normal 6 31 15 2" xfId="21702"/>
    <cellStyle name="Normal 6 31 15 2 2" xfId="21703"/>
    <cellStyle name="Normal 6 31 15 3" xfId="21704"/>
    <cellStyle name="Normal 6 31 16" xfId="21705"/>
    <cellStyle name="Normal 6 31 16 2" xfId="21706"/>
    <cellStyle name="Normal 6 31 17" xfId="21707"/>
    <cellStyle name="Normal 6 31 18" xfId="21708"/>
    <cellStyle name="Normal 6 31 19" xfId="21709"/>
    <cellStyle name="Normal 6 31 2" xfId="21710"/>
    <cellStyle name="Normal 6 31 2 10" xfId="21711"/>
    <cellStyle name="Normal 6 31 2 2" xfId="21712"/>
    <cellStyle name="Normal 6 31 2 2 2" xfId="21713"/>
    <cellStyle name="Normal 6 31 2 3" xfId="21714"/>
    <cellStyle name="Normal 6 31 2 4" xfId="21715"/>
    <cellStyle name="Normal 6 31 2 5" xfId="21716"/>
    <cellStyle name="Normal 6 31 2 6" xfId="21717"/>
    <cellStyle name="Normal 6 31 2 7" xfId="21718"/>
    <cellStyle name="Normal 6 31 2 8" xfId="21719"/>
    <cellStyle name="Normal 6 31 2 9" xfId="21720"/>
    <cellStyle name="Normal 6 31 20" xfId="21721"/>
    <cellStyle name="Normal 6 31 21" xfId="21722"/>
    <cellStyle name="Normal 6 31 22" xfId="21723"/>
    <cellStyle name="Normal 6 31 23" xfId="21724"/>
    <cellStyle name="Normal 6 31 24" xfId="21725"/>
    <cellStyle name="Normal 6 31 3" xfId="21726"/>
    <cellStyle name="Normal 6 31 3 10" xfId="21727"/>
    <cellStyle name="Normal 6 31 3 2" xfId="21728"/>
    <cellStyle name="Normal 6 31 3 2 2" xfId="21729"/>
    <cellStyle name="Normal 6 31 3 3" xfId="21730"/>
    <cellStyle name="Normal 6 31 3 4" xfId="21731"/>
    <cellStyle name="Normal 6 31 3 5" xfId="21732"/>
    <cellStyle name="Normal 6 31 3 6" xfId="21733"/>
    <cellStyle name="Normal 6 31 3 7" xfId="21734"/>
    <cellStyle name="Normal 6 31 3 8" xfId="21735"/>
    <cellStyle name="Normal 6 31 3 9" xfId="21736"/>
    <cellStyle name="Normal 6 31 4" xfId="21737"/>
    <cellStyle name="Normal 6 31 4 2" xfId="21738"/>
    <cellStyle name="Normal 6 31 4 2 2" xfId="21739"/>
    <cellStyle name="Normal 6 31 4 3" xfId="21740"/>
    <cellStyle name="Normal 6 31 5" xfId="21741"/>
    <cellStyle name="Normal 6 31 5 2" xfId="21742"/>
    <cellStyle name="Normal 6 31 5 2 2" xfId="21743"/>
    <cellStyle name="Normal 6 31 5 3" xfId="21744"/>
    <cellStyle name="Normal 6 31 6" xfId="21745"/>
    <cellStyle name="Normal 6 31 6 2" xfId="21746"/>
    <cellStyle name="Normal 6 31 6 2 2" xfId="21747"/>
    <cellStyle name="Normal 6 31 6 3" xfId="21748"/>
    <cellStyle name="Normal 6 31 7" xfId="21749"/>
    <cellStyle name="Normal 6 31 7 2" xfId="21750"/>
    <cellStyle name="Normal 6 31 7 2 2" xfId="21751"/>
    <cellStyle name="Normal 6 31 7 3" xfId="21752"/>
    <cellStyle name="Normal 6 31 8" xfId="21753"/>
    <cellStyle name="Normal 6 31 8 2" xfId="21754"/>
    <cellStyle name="Normal 6 31 8 2 2" xfId="21755"/>
    <cellStyle name="Normal 6 31 8 3" xfId="21756"/>
    <cellStyle name="Normal 6 31 9" xfId="21757"/>
    <cellStyle name="Normal 6 31 9 2" xfId="21758"/>
    <cellStyle name="Normal 6 31 9 2 2" xfId="21759"/>
    <cellStyle name="Normal 6 31 9 3" xfId="21760"/>
    <cellStyle name="Normal 6 32" xfId="21761"/>
    <cellStyle name="Normal 6 32 10" xfId="21762"/>
    <cellStyle name="Normal 6 32 10 2" xfId="21763"/>
    <cellStyle name="Normal 6 32 10 2 2" xfId="21764"/>
    <cellStyle name="Normal 6 32 10 3" xfId="21765"/>
    <cellStyle name="Normal 6 32 11" xfId="21766"/>
    <cellStyle name="Normal 6 32 11 2" xfId="21767"/>
    <cellStyle name="Normal 6 32 11 2 2" xfId="21768"/>
    <cellStyle name="Normal 6 32 11 3" xfId="21769"/>
    <cellStyle name="Normal 6 32 12" xfId="21770"/>
    <cellStyle name="Normal 6 32 12 2" xfId="21771"/>
    <cellStyle name="Normal 6 32 12 2 2" xfId="21772"/>
    <cellStyle name="Normal 6 32 12 3" xfId="21773"/>
    <cellStyle name="Normal 6 32 13" xfId="21774"/>
    <cellStyle name="Normal 6 32 13 2" xfId="21775"/>
    <cellStyle name="Normal 6 32 13 2 2" xfId="21776"/>
    <cellStyle name="Normal 6 32 13 3" xfId="21777"/>
    <cellStyle name="Normal 6 32 14" xfId="21778"/>
    <cellStyle name="Normal 6 32 14 2" xfId="21779"/>
    <cellStyle name="Normal 6 32 14 2 2" xfId="21780"/>
    <cellStyle name="Normal 6 32 14 3" xfId="21781"/>
    <cellStyle name="Normal 6 32 15" xfId="21782"/>
    <cellStyle name="Normal 6 32 15 2" xfId="21783"/>
    <cellStyle name="Normal 6 32 15 2 2" xfId="21784"/>
    <cellStyle name="Normal 6 32 15 3" xfId="21785"/>
    <cellStyle name="Normal 6 32 16" xfId="21786"/>
    <cellStyle name="Normal 6 32 16 2" xfId="21787"/>
    <cellStyle name="Normal 6 32 17" xfId="21788"/>
    <cellStyle name="Normal 6 32 18" xfId="21789"/>
    <cellStyle name="Normal 6 32 19" xfId="21790"/>
    <cellStyle name="Normal 6 32 2" xfId="21791"/>
    <cellStyle name="Normal 6 32 2 10" xfId="21792"/>
    <cellStyle name="Normal 6 32 2 2" xfId="21793"/>
    <cellStyle name="Normal 6 32 2 2 2" xfId="21794"/>
    <cellStyle name="Normal 6 32 2 3" xfId="21795"/>
    <cellStyle name="Normal 6 32 2 4" xfId="21796"/>
    <cellStyle name="Normal 6 32 2 5" xfId="21797"/>
    <cellStyle name="Normal 6 32 2 6" xfId="21798"/>
    <cellStyle name="Normal 6 32 2 7" xfId="21799"/>
    <cellStyle name="Normal 6 32 2 8" xfId="21800"/>
    <cellStyle name="Normal 6 32 2 9" xfId="21801"/>
    <cellStyle name="Normal 6 32 20" xfId="21802"/>
    <cellStyle name="Normal 6 32 21" xfId="21803"/>
    <cellStyle name="Normal 6 32 22" xfId="21804"/>
    <cellStyle name="Normal 6 32 23" xfId="21805"/>
    <cellStyle name="Normal 6 32 24" xfId="21806"/>
    <cellStyle name="Normal 6 32 3" xfId="21807"/>
    <cellStyle name="Normal 6 32 3 10" xfId="21808"/>
    <cellStyle name="Normal 6 32 3 2" xfId="21809"/>
    <cellStyle name="Normal 6 32 3 2 2" xfId="21810"/>
    <cellStyle name="Normal 6 32 3 3" xfId="21811"/>
    <cellStyle name="Normal 6 32 3 4" xfId="21812"/>
    <cellStyle name="Normal 6 32 3 5" xfId="21813"/>
    <cellStyle name="Normal 6 32 3 6" xfId="21814"/>
    <cellStyle name="Normal 6 32 3 7" xfId="21815"/>
    <cellStyle name="Normal 6 32 3 8" xfId="21816"/>
    <cellStyle name="Normal 6 32 3 9" xfId="21817"/>
    <cellStyle name="Normal 6 32 4" xfId="21818"/>
    <cellStyle name="Normal 6 32 4 2" xfId="21819"/>
    <cellStyle name="Normal 6 32 4 2 2" xfId="21820"/>
    <cellStyle name="Normal 6 32 4 3" xfId="21821"/>
    <cellStyle name="Normal 6 32 5" xfId="21822"/>
    <cellStyle name="Normal 6 32 5 2" xfId="21823"/>
    <cellStyle name="Normal 6 32 5 2 2" xfId="21824"/>
    <cellStyle name="Normal 6 32 5 3" xfId="21825"/>
    <cellStyle name="Normal 6 32 6" xfId="21826"/>
    <cellStyle name="Normal 6 32 6 2" xfId="21827"/>
    <cellStyle name="Normal 6 32 6 2 2" xfId="21828"/>
    <cellStyle name="Normal 6 32 6 3" xfId="21829"/>
    <cellStyle name="Normal 6 32 7" xfId="21830"/>
    <cellStyle name="Normal 6 32 7 2" xfId="21831"/>
    <cellStyle name="Normal 6 32 7 2 2" xfId="21832"/>
    <cellStyle name="Normal 6 32 7 3" xfId="21833"/>
    <cellStyle name="Normal 6 32 8" xfId="21834"/>
    <cellStyle name="Normal 6 32 8 2" xfId="21835"/>
    <cellStyle name="Normal 6 32 8 2 2" xfId="21836"/>
    <cellStyle name="Normal 6 32 8 3" xfId="21837"/>
    <cellStyle name="Normal 6 32 9" xfId="21838"/>
    <cellStyle name="Normal 6 32 9 2" xfId="21839"/>
    <cellStyle name="Normal 6 32 9 2 2" xfId="21840"/>
    <cellStyle name="Normal 6 32 9 3" xfId="21841"/>
    <cellStyle name="Normal 6 33" xfId="21842"/>
    <cellStyle name="Normal 6 33 10" xfId="21843"/>
    <cellStyle name="Normal 6 33 2" xfId="21844"/>
    <cellStyle name="Normal 6 33 2 2" xfId="21845"/>
    <cellStyle name="Normal 6 33 3" xfId="21846"/>
    <cellStyle name="Normal 6 33 4" xfId="21847"/>
    <cellStyle name="Normal 6 33 5" xfId="21848"/>
    <cellStyle name="Normal 6 33 6" xfId="21849"/>
    <cellStyle name="Normal 6 33 7" xfId="21850"/>
    <cellStyle name="Normal 6 33 8" xfId="21851"/>
    <cellStyle name="Normal 6 33 9" xfId="21852"/>
    <cellStyle name="Normal 6 34" xfId="21853"/>
    <cellStyle name="Normal 6 34 10" xfId="21854"/>
    <cellStyle name="Normal 6 34 2" xfId="21855"/>
    <cellStyle name="Normal 6 34 2 2" xfId="21856"/>
    <cellStyle name="Normal 6 34 3" xfId="21857"/>
    <cellStyle name="Normal 6 34 4" xfId="21858"/>
    <cellStyle name="Normal 6 34 5" xfId="21859"/>
    <cellStyle name="Normal 6 34 6" xfId="21860"/>
    <cellStyle name="Normal 6 34 7" xfId="21861"/>
    <cellStyle name="Normal 6 34 8" xfId="21862"/>
    <cellStyle name="Normal 6 34 9" xfId="21863"/>
    <cellStyle name="Normal 6 35" xfId="21864"/>
    <cellStyle name="Normal 6 35 10" xfId="21865"/>
    <cellStyle name="Normal 6 35 2" xfId="21866"/>
    <cellStyle name="Normal 6 35 2 2" xfId="21867"/>
    <cellStyle name="Normal 6 35 3" xfId="21868"/>
    <cellStyle name="Normal 6 35 4" xfId="21869"/>
    <cellStyle name="Normal 6 35 5" xfId="21870"/>
    <cellStyle name="Normal 6 35 6" xfId="21871"/>
    <cellStyle name="Normal 6 35 7" xfId="21872"/>
    <cellStyle name="Normal 6 35 8" xfId="21873"/>
    <cellStyle name="Normal 6 35 9" xfId="21874"/>
    <cellStyle name="Normal 6 36" xfId="21875"/>
    <cellStyle name="Normal 6 36 2" xfId="21876"/>
    <cellStyle name="Normal 6 36 2 2" xfId="21877"/>
    <cellStyle name="Normal 6 36 3" xfId="21878"/>
    <cellStyle name="Normal 6 37" xfId="21879"/>
    <cellStyle name="Normal 6 37 2" xfId="21880"/>
    <cellStyle name="Normal 6 37 2 2" xfId="21881"/>
    <cellStyle name="Normal 6 37 3" xfId="21882"/>
    <cellStyle name="Normal 6 38" xfId="21883"/>
    <cellStyle name="Normal 6 38 2" xfId="21884"/>
    <cellStyle name="Normal 6 38 2 2" xfId="21885"/>
    <cellStyle name="Normal 6 38 3" xfId="21886"/>
    <cellStyle name="Normal 6 39" xfId="21887"/>
    <cellStyle name="Normal 6 39 2" xfId="21888"/>
    <cellStyle name="Normal 6 39 2 2" xfId="21889"/>
    <cellStyle name="Normal 6 39 3" xfId="21890"/>
    <cellStyle name="Normal 6 4" xfId="21891"/>
    <cellStyle name="Normal 6 4 10" xfId="21892"/>
    <cellStyle name="Normal 6 4 10 2" xfId="21893"/>
    <cellStyle name="Normal 6 4 10 2 2" xfId="21894"/>
    <cellStyle name="Normal 6 4 10 3" xfId="21895"/>
    <cellStyle name="Normal 6 4 11" xfId="21896"/>
    <cellStyle name="Normal 6 4 11 2" xfId="21897"/>
    <cellStyle name="Normal 6 4 11 2 2" xfId="21898"/>
    <cellStyle name="Normal 6 4 11 3" xfId="21899"/>
    <cellStyle name="Normal 6 4 12" xfId="21900"/>
    <cellStyle name="Normal 6 4 12 2" xfId="21901"/>
    <cellStyle name="Normal 6 4 12 2 2" xfId="21902"/>
    <cellStyle name="Normal 6 4 12 3" xfId="21903"/>
    <cellStyle name="Normal 6 4 13" xfId="21904"/>
    <cellStyle name="Normal 6 4 13 2" xfId="21905"/>
    <cellStyle name="Normal 6 4 13 2 2" xfId="21906"/>
    <cellStyle name="Normal 6 4 13 3" xfId="21907"/>
    <cellStyle name="Normal 6 4 14" xfId="21908"/>
    <cellStyle name="Normal 6 4 14 2" xfId="21909"/>
    <cellStyle name="Normal 6 4 14 2 2" xfId="21910"/>
    <cellStyle name="Normal 6 4 14 3" xfId="21911"/>
    <cellStyle name="Normal 6 4 15" xfId="21912"/>
    <cellStyle name="Normal 6 4 15 2" xfId="21913"/>
    <cellStyle name="Normal 6 4 15 2 2" xfId="21914"/>
    <cellStyle name="Normal 6 4 15 3" xfId="21915"/>
    <cellStyle name="Normal 6 4 16" xfId="21916"/>
    <cellStyle name="Normal 6 4 16 2" xfId="21917"/>
    <cellStyle name="Normal 6 4 16 2 2" xfId="21918"/>
    <cellStyle name="Normal 6 4 16 3" xfId="21919"/>
    <cellStyle name="Normal 6 4 17" xfId="21920"/>
    <cellStyle name="Normal 6 4 17 2" xfId="21921"/>
    <cellStyle name="Normal 6 4 17 2 2" xfId="21922"/>
    <cellStyle name="Normal 6 4 17 3" xfId="21923"/>
    <cellStyle name="Normal 6 4 18" xfId="21924"/>
    <cellStyle name="Normal 6 4 18 2" xfId="21925"/>
    <cellStyle name="Normal 6 4 18 2 2" xfId="21926"/>
    <cellStyle name="Normal 6 4 18 3" xfId="21927"/>
    <cellStyle name="Normal 6 4 19" xfId="21928"/>
    <cellStyle name="Normal 6 4 19 2" xfId="21929"/>
    <cellStyle name="Normal 6 4 19 2 2" xfId="21930"/>
    <cellStyle name="Normal 6 4 19 3" xfId="21931"/>
    <cellStyle name="Normal 6 4 2" xfId="21932"/>
    <cellStyle name="Normal 6 4 2 10" xfId="21933"/>
    <cellStyle name="Normal 6 4 2 10 2" xfId="21934"/>
    <cellStyle name="Normal 6 4 2 10 2 2" xfId="21935"/>
    <cellStyle name="Normal 6 4 2 10 3" xfId="21936"/>
    <cellStyle name="Normal 6 4 2 11" xfId="21937"/>
    <cellStyle name="Normal 6 4 2 11 2" xfId="21938"/>
    <cellStyle name="Normal 6 4 2 11 2 2" xfId="21939"/>
    <cellStyle name="Normal 6 4 2 11 3" xfId="21940"/>
    <cellStyle name="Normal 6 4 2 12" xfId="21941"/>
    <cellStyle name="Normal 6 4 2 12 2" xfId="21942"/>
    <cellStyle name="Normal 6 4 2 12 2 2" xfId="21943"/>
    <cellStyle name="Normal 6 4 2 12 3" xfId="21944"/>
    <cellStyle name="Normal 6 4 2 13" xfId="21945"/>
    <cellStyle name="Normal 6 4 2 13 2" xfId="21946"/>
    <cellStyle name="Normal 6 4 2 13 2 2" xfId="21947"/>
    <cellStyle name="Normal 6 4 2 13 3" xfId="21948"/>
    <cellStyle name="Normal 6 4 2 14" xfId="21949"/>
    <cellStyle name="Normal 6 4 2 14 2" xfId="21950"/>
    <cellStyle name="Normal 6 4 2 14 2 2" xfId="21951"/>
    <cellStyle name="Normal 6 4 2 14 3" xfId="21952"/>
    <cellStyle name="Normal 6 4 2 15" xfId="21953"/>
    <cellStyle name="Normal 6 4 2 15 2" xfId="21954"/>
    <cellStyle name="Normal 6 4 2 15 2 2" xfId="21955"/>
    <cellStyle name="Normal 6 4 2 15 3" xfId="21956"/>
    <cellStyle name="Normal 6 4 2 16" xfId="21957"/>
    <cellStyle name="Normal 6 4 2 16 2" xfId="21958"/>
    <cellStyle name="Normal 6 4 2 16 2 2" xfId="21959"/>
    <cellStyle name="Normal 6 4 2 16 3" xfId="21960"/>
    <cellStyle name="Normal 6 4 2 17" xfId="21961"/>
    <cellStyle name="Normal 6 4 2 17 2" xfId="21962"/>
    <cellStyle name="Normal 6 4 2 17 2 2" xfId="21963"/>
    <cellStyle name="Normal 6 4 2 17 3" xfId="21964"/>
    <cellStyle name="Normal 6 4 2 18" xfId="21965"/>
    <cellStyle name="Normal 6 4 2 18 2" xfId="21966"/>
    <cellStyle name="Normal 6 4 2 18 2 2" xfId="21967"/>
    <cellStyle name="Normal 6 4 2 18 3" xfId="21968"/>
    <cellStyle name="Normal 6 4 2 19" xfId="21969"/>
    <cellStyle name="Normal 6 4 2 19 2" xfId="21970"/>
    <cellStyle name="Normal 6 4 2 19 2 2" xfId="21971"/>
    <cellStyle name="Normal 6 4 2 19 3" xfId="21972"/>
    <cellStyle name="Normal 6 4 2 2" xfId="21973"/>
    <cellStyle name="Normal 6 4 2 2 10" xfId="21974"/>
    <cellStyle name="Normal 6 4 2 2 10 2" xfId="21975"/>
    <cellStyle name="Normal 6 4 2 2 10 2 2" xfId="21976"/>
    <cellStyle name="Normal 6 4 2 2 10 3" xfId="21977"/>
    <cellStyle name="Normal 6 4 2 2 11" xfId="21978"/>
    <cellStyle name="Normal 6 4 2 2 11 2" xfId="21979"/>
    <cellStyle name="Normal 6 4 2 2 11 2 2" xfId="21980"/>
    <cellStyle name="Normal 6 4 2 2 11 3" xfId="21981"/>
    <cellStyle name="Normal 6 4 2 2 12" xfId="21982"/>
    <cellStyle name="Normal 6 4 2 2 12 2" xfId="21983"/>
    <cellStyle name="Normal 6 4 2 2 12 2 2" xfId="21984"/>
    <cellStyle name="Normal 6 4 2 2 12 3" xfId="21985"/>
    <cellStyle name="Normal 6 4 2 2 13" xfId="21986"/>
    <cellStyle name="Normal 6 4 2 2 13 2" xfId="21987"/>
    <cellStyle name="Normal 6 4 2 2 13 2 2" xfId="21988"/>
    <cellStyle name="Normal 6 4 2 2 13 3" xfId="21989"/>
    <cellStyle name="Normal 6 4 2 2 14" xfId="21990"/>
    <cellStyle name="Normal 6 4 2 2 14 2" xfId="21991"/>
    <cellStyle name="Normal 6 4 2 2 14 2 2" xfId="21992"/>
    <cellStyle name="Normal 6 4 2 2 14 3" xfId="21993"/>
    <cellStyle name="Normal 6 4 2 2 15" xfId="21994"/>
    <cellStyle name="Normal 6 4 2 2 15 2" xfId="21995"/>
    <cellStyle name="Normal 6 4 2 2 15 2 2" xfId="21996"/>
    <cellStyle name="Normal 6 4 2 2 15 3" xfId="21997"/>
    <cellStyle name="Normal 6 4 2 2 16" xfId="21998"/>
    <cellStyle name="Normal 6 4 2 2 16 2" xfId="21999"/>
    <cellStyle name="Normal 6 4 2 2 17" xfId="22000"/>
    <cellStyle name="Normal 6 4 2 2 18" xfId="22001"/>
    <cellStyle name="Normal 6 4 2 2 19" xfId="22002"/>
    <cellStyle name="Normal 6 4 2 2 2" xfId="22003"/>
    <cellStyle name="Normal 6 4 2 2 2 10" xfId="22004"/>
    <cellStyle name="Normal 6 4 2 2 2 2" xfId="22005"/>
    <cellStyle name="Normal 6 4 2 2 2 2 2" xfId="22006"/>
    <cellStyle name="Normal 6 4 2 2 2 3" xfId="22007"/>
    <cellStyle name="Normal 6 4 2 2 2 4" xfId="22008"/>
    <cellStyle name="Normal 6 4 2 2 2 5" xfId="22009"/>
    <cellStyle name="Normal 6 4 2 2 2 6" xfId="22010"/>
    <cellStyle name="Normal 6 4 2 2 2 7" xfId="22011"/>
    <cellStyle name="Normal 6 4 2 2 2 8" xfId="22012"/>
    <cellStyle name="Normal 6 4 2 2 2 9" xfId="22013"/>
    <cellStyle name="Normal 6 4 2 2 20" xfId="22014"/>
    <cellStyle name="Normal 6 4 2 2 21" xfId="22015"/>
    <cellStyle name="Normal 6 4 2 2 22" xfId="22016"/>
    <cellStyle name="Normal 6 4 2 2 23" xfId="22017"/>
    <cellStyle name="Normal 6 4 2 2 24" xfId="22018"/>
    <cellStyle name="Normal 6 4 2 2 3" xfId="22019"/>
    <cellStyle name="Normal 6 4 2 2 3 10" xfId="22020"/>
    <cellStyle name="Normal 6 4 2 2 3 2" xfId="22021"/>
    <cellStyle name="Normal 6 4 2 2 3 2 2" xfId="22022"/>
    <cellStyle name="Normal 6 4 2 2 3 3" xfId="22023"/>
    <cellStyle name="Normal 6 4 2 2 3 4" xfId="22024"/>
    <cellStyle name="Normal 6 4 2 2 3 5" xfId="22025"/>
    <cellStyle name="Normal 6 4 2 2 3 6" xfId="22026"/>
    <cellStyle name="Normal 6 4 2 2 3 7" xfId="22027"/>
    <cellStyle name="Normal 6 4 2 2 3 8" xfId="22028"/>
    <cellStyle name="Normal 6 4 2 2 3 9" xfId="22029"/>
    <cellStyle name="Normal 6 4 2 2 4" xfId="22030"/>
    <cellStyle name="Normal 6 4 2 2 4 2" xfId="22031"/>
    <cellStyle name="Normal 6 4 2 2 4 2 2" xfId="22032"/>
    <cellStyle name="Normal 6 4 2 2 4 3" xfId="22033"/>
    <cellStyle name="Normal 6 4 2 2 5" xfId="22034"/>
    <cellStyle name="Normal 6 4 2 2 5 2" xfId="22035"/>
    <cellStyle name="Normal 6 4 2 2 5 2 2" xfId="22036"/>
    <cellStyle name="Normal 6 4 2 2 5 3" xfId="22037"/>
    <cellStyle name="Normal 6 4 2 2 6" xfId="22038"/>
    <cellStyle name="Normal 6 4 2 2 6 2" xfId="22039"/>
    <cellStyle name="Normal 6 4 2 2 6 2 2" xfId="22040"/>
    <cellStyle name="Normal 6 4 2 2 6 3" xfId="22041"/>
    <cellStyle name="Normal 6 4 2 2 7" xfId="22042"/>
    <cellStyle name="Normal 6 4 2 2 7 2" xfId="22043"/>
    <cellStyle name="Normal 6 4 2 2 7 2 2" xfId="22044"/>
    <cellStyle name="Normal 6 4 2 2 7 3" xfId="22045"/>
    <cellStyle name="Normal 6 4 2 2 8" xfId="22046"/>
    <cellStyle name="Normal 6 4 2 2 8 2" xfId="22047"/>
    <cellStyle name="Normal 6 4 2 2 8 2 2" xfId="22048"/>
    <cellStyle name="Normal 6 4 2 2 8 3" xfId="22049"/>
    <cellStyle name="Normal 6 4 2 2 9" xfId="22050"/>
    <cellStyle name="Normal 6 4 2 2 9 2" xfId="22051"/>
    <cellStyle name="Normal 6 4 2 2 9 2 2" xfId="22052"/>
    <cellStyle name="Normal 6 4 2 2 9 3" xfId="22053"/>
    <cellStyle name="Normal 6 4 2 20" xfId="22054"/>
    <cellStyle name="Normal 6 4 2 20 2" xfId="22055"/>
    <cellStyle name="Normal 6 4 2 21" xfId="22056"/>
    <cellStyle name="Normal 6 4 2 22" xfId="22057"/>
    <cellStyle name="Normal 6 4 2 23" xfId="22058"/>
    <cellStyle name="Normal 6 4 2 24" xfId="22059"/>
    <cellStyle name="Normal 6 4 2 25" xfId="22060"/>
    <cellStyle name="Normal 6 4 2 26" xfId="22061"/>
    <cellStyle name="Normal 6 4 2 27" xfId="22062"/>
    <cellStyle name="Normal 6 4 2 28" xfId="22063"/>
    <cellStyle name="Normal 6 4 2 3" xfId="22064"/>
    <cellStyle name="Normal 6 4 2 3 10" xfId="22065"/>
    <cellStyle name="Normal 6 4 2 3 10 2" xfId="22066"/>
    <cellStyle name="Normal 6 4 2 3 10 2 2" xfId="22067"/>
    <cellStyle name="Normal 6 4 2 3 10 3" xfId="22068"/>
    <cellStyle name="Normal 6 4 2 3 11" xfId="22069"/>
    <cellStyle name="Normal 6 4 2 3 11 2" xfId="22070"/>
    <cellStyle name="Normal 6 4 2 3 11 2 2" xfId="22071"/>
    <cellStyle name="Normal 6 4 2 3 11 3" xfId="22072"/>
    <cellStyle name="Normal 6 4 2 3 12" xfId="22073"/>
    <cellStyle name="Normal 6 4 2 3 12 2" xfId="22074"/>
    <cellStyle name="Normal 6 4 2 3 12 2 2" xfId="22075"/>
    <cellStyle name="Normal 6 4 2 3 12 3" xfId="22076"/>
    <cellStyle name="Normal 6 4 2 3 13" xfId="22077"/>
    <cellStyle name="Normal 6 4 2 3 13 2" xfId="22078"/>
    <cellStyle name="Normal 6 4 2 3 13 2 2" xfId="22079"/>
    <cellStyle name="Normal 6 4 2 3 13 3" xfId="22080"/>
    <cellStyle name="Normal 6 4 2 3 14" xfId="22081"/>
    <cellStyle name="Normal 6 4 2 3 14 2" xfId="22082"/>
    <cellStyle name="Normal 6 4 2 3 14 2 2" xfId="22083"/>
    <cellStyle name="Normal 6 4 2 3 14 3" xfId="22084"/>
    <cellStyle name="Normal 6 4 2 3 15" xfId="22085"/>
    <cellStyle name="Normal 6 4 2 3 15 2" xfId="22086"/>
    <cellStyle name="Normal 6 4 2 3 15 2 2" xfId="22087"/>
    <cellStyle name="Normal 6 4 2 3 15 3" xfId="22088"/>
    <cellStyle name="Normal 6 4 2 3 16" xfId="22089"/>
    <cellStyle name="Normal 6 4 2 3 16 2" xfId="22090"/>
    <cellStyle name="Normal 6 4 2 3 17" xfId="22091"/>
    <cellStyle name="Normal 6 4 2 3 18" xfId="22092"/>
    <cellStyle name="Normal 6 4 2 3 19" xfId="22093"/>
    <cellStyle name="Normal 6 4 2 3 2" xfId="22094"/>
    <cellStyle name="Normal 6 4 2 3 2 10" xfId="22095"/>
    <cellStyle name="Normal 6 4 2 3 2 2" xfId="22096"/>
    <cellStyle name="Normal 6 4 2 3 2 2 2" xfId="22097"/>
    <cellStyle name="Normal 6 4 2 3 2 3" xfId="22098"/>
    <cellStyle name="Normal 6 4 2 3 2 4" xfId="22099"/>
    <cellStyle name="Normal 6 4 2 3 2 5" xfId="22100"/>
    <cellStyle name="Normal 6 4 2 3 2 6" xfId="22101"/>
    <cellStyle name="Normal 6 4 2 3 2 7" xfId="22102"/>
    <cellStyle name="Normal 6 4 2 3 2 8" xfId="22103"/>
    <cellStyle name="Normal 6 4 2 3 2 9" xfId="22104"/>
    <cellStyle name="Normal 6 4 2 3 20" xfId="22105"/>
    <cellStyle name="Normal 6 4 2 3 21" xfId="22106"/>
    <cellStyle name="Normal 6 4 2 3 22" xfId="22107"/>
    <cellStyle name="Normal 6 4 2 3 23" xfId="22108"/>
    <cellStyle name="Normal 6 4 2 3 24" xfId="22109"/>
    <cellStyle name="Normal 6 4 2 3 3" xfId="22110"/>
    <cellStyle name="Normal 6 4 2 3 3 10" xfId="22111"/>
    <cellStyle name="Normal 6 4 2 3 3 2" xfId="22112"/>
    <cellStyle name="Normal 6 4 2 3 3 2 2" xfId="22113"/>
    <cellStyle name="Normal 6 4 2 3 3 3" xfId="22114"/>
    <cellStyle name="Normal 6 4 2 3 3 4" xfId="22115"/>
    <cellStyle name="Normal 6 4 2 3 3 5" xfId="22116"/>
    <cellStyle name="Normal 6 4 2 3 3 6" xfId="22117"/>
    <cellStyle name="Normal 6 4 2 3 3 7" xfId="22118"/>
    <cellStyle name="Normal 6 4 2 3 3 8" xfId="22119"/>
    <cellStyle name="Normal 6 4 2 3 3 9" xfId="22120"/>
    <cellStyle name="Normal 6 4 2 3 4" xfId="22121"/>
    <cellStyle name="Normal 6 4 2 3 4 2" xfId="22122"/>
    <cellStyle name="Normal 6 4 2 3 4 2 2" xfId="22123"/>
    <cellStyle name="Normal 6 4 2 3 4 3" xfId="22124"/>
    <cellStyle name="Normal 6 4 2 3 5" xfId="22125"/>
    <cellStyle name="Normal 6 4 2 3 5 2" xfId="22126"/>
    <cellStyle name="Normal 6 4 2 3 5 2 2" xfId="22127"/>
    <cellStyle name="Normal 6 4 2 3 5 3" xfId="22128"/>
    <cellStyle name="Normal 6 4 2 3 6" xfId="22129"/>
    <cellStyle name="Normal 6 4 2 3 6 2" xfId="22130"/>
    <cellStyle name="Normal 6 4 2 3 6 2 2" xfId="22131"/>
    <cellStyle name="Normal 6 4 2 3 6 3" xfId="22132"/>
    <cellStyle name="Normal 6 4 2 3 7" xfId="22133"/>
    <cellStyle name="Normal 6 4 2 3 7 2" xfId="22134"/>
    <cellStyle name="Normal 6 4 2 3 7 2 2" xfId="22135"/>
    <cellStyle name="Normal 6 4 2 3 7 3" xfId="22136"/>
    <cellStyle name="Normal 6 4 2 3 8" xfId="22137"/>
    <cellStyle name="Normal 6 4 2 3 8 2" xfId="22138"/>
    <cellStyle name="Normal 6 4 2 3 8 2 2" xfId="22139"/>
    <cellStyle name="Normal 6 4 2 3 8 3" xfId="22140"/>
    <cellStyle name="Normal 6 4 2 3 9" xfId="22141"/>
    <cellStyle name="Normal 6 4 2 3 9 2" xfId="22142"/>
    <cellStyle name="Normal 6 4 2 3 9 2 2" xfId="22143"/>
    <cellStyle name="Normal 6 4 2 3 9 3" xfId="22144"/>
    <cellStyle name="Normal 6 4 2 4" xfId="22145"/>
    <cellStyle name="Normal 6 4 2 4 10" xfId="22146"/>
    <cellStyle name="Normal 6 4 2 4 10 2" xfId="22147"/>
    <cellStyle name="Normal 6 4 2 4 10 2 2" xfId="22148"/>
    <cellStyle name="Normal 6 4 2 4 10 3" xfId="22149"/>
    <cellStyle name="Normal 6 4 2 4 11" xfId="22150"/>
    <cellStyle name="Normal 6 4 2 4 11 2" xfId="22151"/>
    <cellStyle name="Normal 6 4 2 4 11 2 2" xfId="22152"/>
    <cellStyle name="Normal 6 4 2 4 11 3" xfId="22153"/>
    <cellStyle name="Normal 6 4 2 4 12" xfId="22154"/>
    <cellStyle name="Normal 6 4 2 4 12 2" xfId="22155"/>
    <cellStyle name="Normal 6 4 2 4 12 2 2" xfId="22156"/>
    <cellStyle name="Normal 6 4 2 4 12 3" xfId="22157"/>
    <cellStyle name="Normal 6 4 2 4 13" xfId="22158"/>
    <cellStyle name="Normal 6 4 2 4 13 2" xfId="22159"/>
    <cellStyle name="Normal 6 4 2 4 13 2 2" xfId="22160"/>
    <cellStyle name="Normal 6 4 2 4 13 3" xfId="22161"/>
    <cellStyle name="Normal 6 4 2 4 14" xfId="22162"/>
    <cellStyle name="Normal 6 4 2 4 14 2" xfId="22163"/>
    <cellStyle name="Normal 6 4 2 4 14 2 2" xfId="22164"/>
    <cellStyle name="Normal 6 4 2 4 14 3" xfId="22165"/>
    <cellStyle name="Normal 6 4 2 4 15" xfId="22166"/>
    <cellStyle name="Normal 6 4 2 4 15 2" xfId="22167"/>
    <cellStyle name="Normal 6 4 2 4 15 2 2" xfId="22168"/>
    <cellStyle name="Normal 6 4 2 4 15 3" xfId="22169"/>
    <cellStyle name="Normal 6 4 2 4 16" xfId="22170"/>
    <cellStyle name="Normal 6 4 2 4 16 2" xfId="22171"/>
    <cellStyle name="Normal 6 4 2 4 17" xfId="22172"/>
    <cellStyle name="Normal 6 4 2 4 18" xfId="22173"/>
    <cellStyle name="Normal 6 4 2 4 19" xfId="22174"/>
    <cellStyle name="Normal 6 4 2 4 2" xfId="22175"/>
    <cellStyle name="Normal 6 4 2 4 2 10" xfId="22176"/>
    <cellStyle name="Normal 6 4 2 4 2 2" xfId="22177"/>
    <cellStyle name="Normal 6 4 2 4 2 2 2" xfId="22178"/>
    <cellStyle name="Normal 6 4 2 4 2 3" xfId="22179"/>
    <cellStyle name="Normal 6 4 2 4 2 4" xfId="22180"/>
    <cellStyle name="Normal 6 4 2 4 2 5" xfId="22181"/>
    <cellStyle name="Normal 6 4 2 4 2 6" xfId="22182"/>
    <cellStyle name="Normal 6 4 2 4 2 7" xfId="22183"/>
    <cellStyle name="Normal 6 4 2 4 2 8" xfId="22184"/>
    <cellStyle name="Normal 6 4 2 4 2 9" xfId="22185"/>
    <cellStyle name="Normal 6 4 2 4 20" xfId="22186"/>
    <cellStyle name="Normal 6 4 2 4 21" xfId="22187"/>
    <cellStyle name="Normal 6 4 2 4 22" xfId="22188"/>
    <cellStyle name="Normal 6 4 2 4 23" xfId="22189"/>
    <cellStyle name="Normal 6 4 2 4 24" xfId="22190"/>
    <cellStyle name="Normal 6 4 2 4 3" xfId="22191"/>
    <cellStyle name="Normal 6 4 2 4 3 10" xfId="22192"/>
    <cellStyle name="Normal 6 4 2 4 3 2" xfId="22193"/>
    <cellStyle name="Normal 6 4 2 4 3 2 2" xfId="22194"/>
    <cellStyle name="Normal 6 4 2 4 3 3" xfId="22195"/>
    <cellStyle name="Normal 6 4 2 4 3 4" xfId="22196"/>
    <cellStyle name="Normal 6 4 2 4 3 5" xfId="22197"/>
    <cellStyle name="Normal 6 4 2 4 3 6" xfId="22198"/>
    <cellStyle name="Normal 6 4 2 4 3 7" xfId="22199"/>
    <cellStyle name="Normal 6 4 2 4 3 8" xfId="22200"/>
    <cellStyle name="Normal 6 4 2 4 3 9" xfId="22201"/>
    <cellStyle name="Normal 6 4 2 4 4" xfId="22202"/>
    <cellStyle name="Normal 6 4 2 4 4 2" xfId="22203"/>
    <cellStyle name="Normal 6 4 2 4 4 2 2" xfId="22204"/>
    <cellStyle name="Normal 6 4 2 4 4 3" xfId="22205"/>
    <cellStyle name="Normal 6 4 2 4 5" xfId="22206"/>
    <cellStyle name="Normal 6 4 2 4 5 2" xfId="22207"/>
    <cellStyle name="Normal 6 4 2 4 5 2 2" xfId="22208"/>
    <cellStyle name="Normal 6 4 2 4 5 3" xfId="22209"/>
    <cellStyle name="Normal 6 4 2 4 6" xfId="22210"/>
    <cellStyle name="Normal 6 4 2 4 6 2" xfId="22211"/>
    <cellStyle name="Normal 6 4 2 4 6 2 2" xfId="22212"/>
    <cellStyle name="Normal 6 4 2 4 6 3" xfId="22213"/>
    <cellStyle name="Normal 6 4 2 4 7" xfId="22214"/>
    <cellStyle name="Normal 6 4 2 4 7 2" xfId="22215"/>
    <cellStyle name="Normal 6 4 2 4 7 2 2" xfId="22216"/>
    <cellStyle name="Normal 6 4 2 4 7 3" xfId="22217"/>
    <cellStyle name="Normal 6 4 2 4 8" xfId="22218"/>
    <cellStyle name="Normal 6 4 2 4 8 2" xfId="22219"/>
    <cellStyle name="Normal 6 4 2 4 8 2 2" xfId="22220"/>
    <cellStyle name="Normal 6 4 2 4 8 3" xfId="22221"/>
    <cellStyle name="Normal 6 4 2 4 9" xfId="22222"/>
    <cellStyle name="Normal 6 4 2 4 9 2" xfId="22223"/>
    <cellStyle name="Normal 6 4 2 4 9 2 2" xfId="22224"/>
    <cellStyle name="Normal 6 4 2 4 9 3" xfId="22225"/>
    <cellStyle name="Normal 6 4 2 5" xfId="22226"/>
    <cellStyle name="Normal 6 4 2 5 10" xfId="22227"/>
    <cellStyle name="Normal 6 4 2 5 10 2" xfId="22228"/>
    <cellStyle name="Normal 6 4 2 5 10 2 2" xfId="22229"/>
    <cellStyle name="Normal 6 4 2 5 10 3" xfId="22230"/>
    <cellStyle name="Normal 6 4 2 5 11" xfId="22231"/>
    <cellStyle name="Normal 6 4 2 5 11 2" xfId="22232"/>
    <cellStyle name="Normal 6 4 2 5 11 2 2" xfId="22233"/>
    <cellStyle name="Normal 6 4 2 5 11 3" xfId="22234"/>
    <cellStyle name="Normal 6 4 2 5 12" xfId="22235"/>
    <cellStyle name="Normal 6 4 2 5 12 2" xfId="22236"/>
    <cellStyle name="Normal 6 4 2 5 12 2 2" xfId="22237"/>
    <cellStyle name="Normal 6 4 2 5 12 3" xfId="22238"/>
    <cellStyle name="Normal 6 4 2 5 13" xfId="22239"/>
    <cellStyle name="Normal 6 4 2 5 13 2" xfId="22240"/>
    <cellStyle name="Normal 6 4 2 5 13 2 2" xfId="22241"/>
    <cellStyle name="Normal 6 4 2 5 13 3" xfId="22242"/>
    <cellStyle name="Normal 6 4 2 5 14" xfId="22243"/>
    <cellStyle name="Normal 6 4 2 5 14 2" xfId="22244"/>
    <cellStyle name="Normal 6 4 2 5 14 2 2" xfId="22245"/>
    <cellStyle name="Normal 6 4 2 5 14 3" xfId="22246"/>
    <cellStyle name="Normal 6 4 2 5 15" xfId="22247"/>
    <cellStyle name="Normal 6 4 2 5 15 2" xfId="22248"/>
    <cellStyle name="Normal 6 4 2 5 15 2 2" xfId="22249"/>
    <cellStyle name="Normal 6 4 2 5 15 3" xfId="22250"/>
    <cellStyle name="Normal 6 4 2 5 16" xfId="22251"/>
    <cellStyle name="Normal 6 4 2 5 16 2" xfId="22252"/>
    <cellStyle name="Normal 6 4 2 5 17" xfId="22253"/>
    <cellStyle name="Normal 6 4 2 5 18" xfId="22254"/>
    <cellStyle name="Normal 6 4 2 5 19" xfId="22255"/>
    <cellStyle name="Normal 6 4 2 5 2" xfId="22256"/>
    <cellStyle name="Normal 6 4 2 5 2 10" xfId="22257"/>
    <cellStyle name="Normal 6 4 2 5 2 2" xfId="22258"/>
    <cellStyle name="Normal 6 4 2 5 2 2 2" xfId="22259"/>
    <cellStyle name="Normal 6 4 2 5 2 3" xfId="22260"/>
    <cellStyle name="Normal 6 4 2 5 2 4" xfId="22261"/>
    <cellStyle name="Normal 6 4 2 5 2 5" xfId="22262"/>
    <cellStyle name="Normal 6 4 2 5 2 6" xfId="22263"/>
    <cellStyle name="Normal 6 4 2 5 2 7" xfId="22264"/>
    <cellStyle name="Normal 6 4 2 5 2 8" xfId="22265"/>
    <cellStyle name="Normal 6 4 2 5 2 9" xfId="22266"/>
    <cellStyle name="Normal 6 4 2 5 20" xfId="22267"/>
    <cellStyle name="Normal 6 4 2 5 21" xfId="22268"/>
    <cellStyle name="Normal 6 4 2 5 22" xfId="22269"/>
    <cellStyle name="Normal 6 4 2 5 23" xfId="22270"/>
    <cellStyle name="Normal 6 4 2 5 24" xfId="22271"/>
    <cellStyle name="Normal 6 4 2 5 3" xfId="22272"/>
    <cellStyle name="Normal 6 4 2 5 3 10" xfId="22273"/>
    <cellStyle name="Normal 6 4 2 5 3 2" xfId="22274"/>
    <cellStyle name="Normal 6 4 2 5 3 2 2" xfId="22275"/>
    <cellStyle name="Normal 6 4 2 5 3 3" xfId="22276"/>
    <cellStyle name="Normal 6 4 2 5 3 4" xfId="22277"/>
    <cellStyle name="Normal 6 4 2 5 3 5" xfId="22278"/>
    <cellStyle name="Normal 6 4 2 5 3 6" xfId="22279"/>
    <cellStyle name="Normal 6 4 2 5 3 7" xfId="22280"/>
    <cellStyle name="Normal 6 4 2 5 3 8" xfId="22281"/>
    <cellStyle name="Normal 6 4 2 5 3 9" xfId="22282"/>
    <cellStyle name="Normal 6 4 2 5 4" xfId="22283"/>
    <cellStyle name="Normal 6 4 2 5 4 2" xfId="22284"/>
    <cellStyle name="Normal 6 4 2 5 4 2 2" xfId="22285"/>
    <cellStyle name="Normal 6 4 2 5 4 3" xfId="22286"/>
    <cellStyle name="Normal 6 4 2 5 5" xfId="22287"/>
    <cellStyle name="Normal 6 4 2 5 5 2" xfId="22288"/>
    <cellStyle name="Normal 6 4 2 5 5 2 2" xfId="22289"/>
    <cellStyle name="Normal 6 4 2 5 5 3" xfId="22290"/>
    <cellStyle name="Normal 6 4 2 5 6" xfId="22291"/>
    <cellStyle name="Normal 6 4 2 5 6 2" xfId="22292"/>
    <cellStyle name="Normal 6 4 2 5 6 2 2" xfId="22293"/>
    <cellStyle name="Normal 6 4 2 5 6 3" xfId="22294"/>
    <cellStyle name="Normal 6 4 2 5 7" xfId="22295"/>
    <cellStyle name="Normal 6 4 2 5 7 2" xfId="22296"/>
    <cellStyle name="Normal 6 4 2 5 7 2 2" xfId="22297"/>
    <cellStyle name="Normal 6 4 2 5 7 3" xfId="22298"/>
    <cellStyle name="Normal 6 4 2 5 8" xfId="22299"/>
    <cellStyle name="Normal 6 4 2 5 8 2" xfId="22300"/>
    <cellStyle name="Normal 6 4 2 5 8 2 2" xfId="22301"/>
    <cellStyle name="Normal 6 4 2 5 8 3" xfId="22302"/>
    <cellStyle name="Normal 6 4 2 5 9" xfId="22303"/>
    <cellStyle name="Normal 6 4 2 5 9 2" xfId="22304"/>
    <cellStyle name="Normal 6 4 2 5 9 2 2" xfId="22305"/>
    <cellStyle name="Normal 6 4 2 5 9 3" xfId="22306"/>
    <cellStyle name="Normal 6 4 2 6" xfId="22307"/>
    <cellStyle name="Normal 6 4 2 6 10" xfId="22308"/>
    <cellStyle name="Normal 6 4 2 6 2" xfId="22309"/>
    <cellStyle name="Normal 6 4 2 6 2 2" xfId="22310"/>
    <cellStyle name="Normal 6 4 2 6 3" xfId="22311"/>
    <cellStyle name="Normal 6 4 2 6 4" xfId="22312"/>
    <cellStyle name="Normal 6 4 2 6 5" xfId="22313"/>
    <cellStyle name="Normal 6 4 2 6 6" xfId="22314"/>
    <cellStyle name="Normal 6 4 2 6 7" xfId="22315"/>
    <cellStyle name="Normal 6 4 2 6 8" xfId="22316"/>
    <cellStyle name="Normal 6 4 2 6 9" xfId="22317"/>
    <cellStyle name="Normal 6 4 2 7" xfId="22318"/>
    <cellStyle name="Normal 6 4 2 7 10" xfId="22319"/>
    <cellStyle name="Normal 6 4 2 7 2" xfId="22320"/>
    <cellStyle name="Normal 6 4 2 7 2 2" xfId="22321"/>
    <cellStyle name="Normal 6 4 2 7 3" xfId="22322"/>
    <cellStyle name="Normal 6 4 2 7 4" xfId="22323"/>
    <cellStyle name="Normal 6 4 2 7 5" xfId="22324"/>
    <cellStyle name="Normal 6 4 2 7 6" xfId="22325"/>
    <cellStyle name="Normal 6 4 2 7 7" xfId="22326"/>
    <cellStyle name="Normal 6 4 2 7 8" xfId="22327"/>
    <cellStyle name="Normal 6 4 2 7 9" xfId="22328"/>
    <cellStyle name="Normal 6 4 2 8" xfId="22329"/>
    <cellStyle name="Normal 6 4 2 8 2" xfId="22330"/>
    <cellStyle name="Normal 6 4 2 8 2 2" xfId="22331"/>
    <cellStyle name="Normal 6 4 2 8 3" xfId="22332"/>
    <cellStyle name="Normal 6 4 2 9" xfId="22333"/>
    <cellStyle name="Normal 6 4 2 9 2" xfId="22334"/>
    <cellStyle name="Normal 6 4 2 9 2 2" xfId="22335"/>
    <cellStyle name="Normal 6 4 2 9 3" xfId="22336"/>
    <cellStyle name="Normal 6 4 20" xfId="22337"/>
    <cellStyle name="Normal 6 4 20 2" xfId="22338"/>
    <cellStyle name="Normal 6 4 20 2 2" xfId="22339"/>
    <cellStyle name="Normal 6 4 20 3" xfId="22340"/>
    <cellStyle name="Normal 6 4 21" xfId="22341"/>
    <cellStyle name="Normal 6 4 21 2" xfId="22342"/>
    <cellStyle name="Normal 6 4 22" xfId="22343"/>
    <cellStyle name="Normal 6 4 23" xfId="22344"/>
    <cellStyle name="Normal 6 4 24" xfId="22345"/>
    <cellStyle name="Normal 6 4 25" xfId="22346"/>
    <cellStyle name="Normal 6 4 26" xfId="22347"/>
    <cellStyle name="Normal 6 4 27" xfId="22348"/>
    <cellStyle name="Normal 6 4 28" xfId="22349"/>
    <cellStyle name="Normal 6 4 29" xfId="22350"/>
    <cellStyle name="Normal 6 4 3" xfId="22351"/>
    <cellStyle name="Normal 6 4 3 10" xfId="22352"/>
    <cellStyle name="Normal 6 4 3 10 2" xfId="22353"/>
    <cellStyle name="Normal 6 4 3 10 2 2" xfId="22354"/>
    <cellStyle name="Normal 6 4 3 10 3" xfId="22355"/>
    <cellStyle name="Normal 6 4 3 11" xfId="22356"/>
    <cellStyle name="Normal 6 4 3 11 2" xfId="22357"/>
    <cellStyle name="Normal 6 4 3 11 2 2" xfId="22358"/>
    <cellStyle name="Normal 6 4 3 11 3" xfId="22359"/>
    <cellStyle name="Normal 6 4 3 12" xfId="22360"/>
    <cellStyle name="Normal 6 4 3 12 2" xfId="22361"/>
    <cellStyle name="Normal 6 4 3 12 2 2" xfId="22362"/>
    <cellStyle name="Normal 6 4 3 12 3" xfId="22363"/>
    <cellStyle name="Normal 6 4 3 13" xfId="22364"/>
    <cellStyle name="Normal 6 4 3 13 2" xfId="22365"/>
    <cellStyle name="Normal 6 4 3 13 2 2" xfId="22366"/>
    <cellStyle name="Normal 6 4 3 13 3" xfId="22367"/>
    <cellStyle name="Normal 6 4 3 14" xfId="22368"/>
    <cellStyle name="Normal 6 4 3 14 2" xfId="22369"/>
    <cellStyle name="Normal 6 4 3 14 2 2" xfId="22370"/>
    <cellStyle name="Normal 6 4 3 14 3" xfId="22371"/>
    <cellStyle name="Normal 6 4 3 15" xfId="22372"/>
    <cellStyle name="Normal 6 4 3 15 2" xfId="22373"/>
    <cellStyle name="Normal 6 4 3 15 2 2" xfId="22374"/>
    <cellStyle name="Normal 6 4 3 15 3" xfId="22375"/>
    <cellStyle name="Normal 6 4 3 16" xfId="22376"/>
    <cellStyle name="Normal 6 4 3 16 2" xfId="22377"/>
    <cellStyle name="Normal 6 4 3 17" xfId="22378"/>
    <cellStyle name="Normal 6 4 3 18" xfId="22379"/>
    <cellStyle name="Normal 6 4 3 19" xfId="22380"/>
    <cellStyle name="Normal 6 4 3 2" xfId="22381"/>
    <cellStyle name="Normal 6 4 3 2 10" xfId="22382"/>
    <cellStyle name="Normal 6 4 3 2 2" xfId="22383"/>
    <cellStyle name="Normal 6 4 3 2 2 2" xfId="22384"/>
    <cellStyle name="Normal 6 4 3 2 3" xfId="22385"/>
    <cellStyle name="Normal 6 4 3 2 4" xfId="22386"/>
    <cellStyle name="Normal 6 4 3 2 5" xfId="22387"/>
    <cellStyle name="Normal 6 4 3 2 6" xfId="22388"/>
    <cellStyle name="Normal 6 4 3 2 7" xfId="22389"/>
    <cellStyle name="Normal 6 4 3 2 8" xfId="22390"/>
    <cellStyle name="Normal 6 4 3 2 9" xfId="22391"/>
    <cellStyle name="Normal 6 4 3 20" xfId="22392"/>
    <cellStyle name="Normal 6 4 3 21" xfId="22393"/>
    <cellStyle name="Normal 6 4 3 22" xfId="22394"/>
    <cellStyle name="Normal 6 4 3 23" xfId="22395"/>
    <cellStyle name="Normal 6 4 3 24" xfId="22396"/>
    <cellStyle name="Normal 6 4 3 3" xfId="22397"/>
    <cellStyle name="Normal 6 4 3 3 10" xfId="22398"/>
    <cellStyle name="Normal 6 4 3 3 2" xfId="22399"/>
    <cellStyle name="Normal 6 4 3 3 2 2" xfId="22400"/>
    <cellStyle name="Normal 6 4 3 3 3" xfId="22401"/>
    <cellStyle name="Normal 6 4 3 3 4" xfId="22402"/>
    <cellStyle name="Normal 6 4 3 3 5" xfId="22403"/>
    <cellStyle name="Normal 6 4 3 3 6" xfId="22404"/>
    <cellStyle name="Normal 6 4 3 3 7" xfId="22405"/>
    <cellStyle name="Normal 6 4 3 3 8" xfId="22406"/>
    <cellStyle name="Normal 6 4 3 3 9" xfId="22407"/>
    <cellStyle name="Normal 6 4 3 4" xfId="22408"/>
    <cellStyle name="Normal 6 4 3 4 2" xfId="22409"/>
    <cellStyle name="Normal 6 4 3 4 2 2" xfId="22410"/>
    <cellStyle name="Normal 6 4 3 4 3" xfId="22411"/>
    <cellStyle name="Normal 6 4 3 5" xfId="22412"/>
    <cellStyle name="Normal 6 4 3 5 2" xfId="22413"/>
    <cellStyle name="Normal 6 4 3 5 2 2" xfId="22414"/>
    <cellStyle name="Normal 6 4 3 5 3" xfId="22415"/>
    <cellStyle name="Normal 6 4 3 6" xfId="22416"/>
    <cellStyle name="Normal 6 4 3 6 2" xfId="22417"/>
    <cellStyle name="Normal 6 4 3 6 2 2" xfId="22418"/>
    <cellStyle name="Normal 6 4 3 6 3" xfId="22419"/>
    <cellStyle name="Normal 6 4 3 7" xfId="22420"/>
    <cellStyle name="Normal 6 4 3 7 2" xfId="22421"/>
    <cellStyle name="Normal 6 4 3 7 2 2" xfId="22422"/>
    <cellStyle name="Normal 6 4 3 7 3" xfId="22423"/>
    <cellStyle name="Normal 6 4 3 8" xfId="22424"/>
    <cellStyle name="Normal 6 4 3 8 2" xfId="22425"/>
    <cellStyle name="Normal 6 4 3 8 2 2" xfId="22426"/>
    <cellStyle name="Normal 6 4 3 8 3" xfId="22427"/>
    <cellStyle name="Normal 6 4 3 9" xfId="22428"/>
    <cellStyle name="Normal 6 4 3 9 2" xfId="22429"/>
    <cellStyle name="Normal 6 4 3 9 2 2" xfId="22430"/>
    <cellStyle name="Normal 6 4 3 9 3" xfId="22431"/>
    <cellStyle name="Normal 6 4 4" xfId="22432"/>
    <cellStyle name="Normal 6 4 4 10" xfId="22433"/>
    <cellStyle name="Normal 6 4 4 10 2" xfId="22434"/>
    <cellStyle name="Normal 6 4 4 10 2 2" xfId="22435"/>
    <cellStyle name="Normal 6 4 4 10 3" xfId="22436"/>
    <cellStyle name="Normal 6 4 4 11" xfId="22437"/>
    <cellStyle name="Normal 6 4 4 11 2" xfId="22438"/>
    <cellStyle name="Normal 6 4 4 11 2 2" xfId="22439"/>
    <cellStyle name="Normal 6 4 4 11 3" xfId="22440"/>
    <cellStyle name="Normal 6 4 4 12" xfId="22441"/>
    <cellStyle name="Normal 6 4 4 12 2" xfId="22442"/>
    <cellStyle name="Normal 6 4 4 12 2 2" xfId="22443"/>
    <cellStyle name="Normal 6 4 4 12 3" xfId="22444"/>
    <cellStyle name="Normal 6 4 4 13" xfId="22445"/>
    <cellStyle name="Normal 6 4 4 13 2" xfId="22446"/>
    <cellStyle name="Normal 6 4 4 13 2 2" xfId="22447"/>
    <cellStyle name="Normal 6 4 4 13 3" xfId="22448"/>
    <cellStyle name="Normal 6 4 4 14" xfId="22449"/>
    <cellStyle name="Normal 6 4 4 14 2" xfId="22450"/>
    <cellStyle name="Normal 6 4 4 14 2 2" xfId="22451"/>
    <cellStyle name="Normal 6 4 4 14 3" xfId="22452"/>
    <cellStyle name="Normal 6 4 4 15" xfId="22453"/>
    <cellStyle name="Normal 6 4 4 15 2" xfId="22454"/>
    <cellStyle name="Normal 6 4 4 15 2 2" xfId="22455"/>
    <cellStyle name="Normal 6 4 4 15 3" xfId="22456"/>
    <cellStyle name="Normal 6 4 4 16" xfId="22457"/>
    <cellStyle name="Normal 6 4 4 16 2" xfId="22458"/>
    <cellStyle name="Normal 6 4 4 17" xfId="22459"/>
    <cellStyle name="Normal 6 4 4 18" xfId="22460"/>
    <cellStyle name="Normal 6 4 4 19" xfId="22461"/>
    <cellStyle name="Normal 6 4 4 2" xfId="22462"/>
    <cellStyle name="Normal 6 4 4 2 10" xfId="22463"/>
    <cellStyle name="Normal 6 4 4 2 2" xfId="22464"/>
    <cellStyle name="Normal 6 4 4 2 2 2" xfId="22465"/>
    <cellStyle name="Normal 6 4 4 2 3" xfId="22466"/>
    <cellStyle name="Normal 6 4 4 2 4" xfId="22467"/>
    <cellStyle name="Normal 6 4 4 2 5" xfId="22468"/>
    <cellStyle name="Normal 6 4 4 2 6" xfId="22469"/>
    <cellStyle name="Normal 6 4 4 2 7" xfId="22470"/>
    <cellStyle name="Normal 6 4 4 2 8" xfId="22471"/>
    <cellStyle name="Normal 6 4 4 2 9" xfId="22472"/>
    <cellStyle name="Normal 6 4 4 20" xfId="22473"/>
    <cellStyle name="Normal 6 4 4 21" xfId="22474"/>
    <cellStyle name="Normal 6 4 4 22" xfId="22475"/>
    <cellStyle name="Normal 6 4 4 23" xfId="22476"/>
    <cellStyle name="Normal 6 4 4 24" xfId="22477"/>
    <cellStyle name="Normal 6 4 4 3" xfId="22478"/>
    <cellStyle name="Normal 6 4 4 3 10" xfId="22479"/>
    <cellStyle name="Normal 6 4 4 3 2" xfId="22480"/>
    <cellStyle name="Normal 6 4 4 3 2 2" xfId="22481"/>
    <cellStyle name="Normal 6 4 4 3 3" xfId="22482"/>
    <cellStyle name="Normal 6 4 4 3 4" xfId="22483"/>
    <cellStyle name="Normal 6 4 4 3 5" xfId="22484"/>
    <cellStyle name="Normal 6 4 4 3 6" xfId="22485"/>
    <cellStyle name="Normal 6 4 4 3 7" xfId="22486"/>
    <cellStyle name="Normal 6 4 4 3 8" xfId="22487"/>
    <cellStyle name="Normal 6 4 4 3 9" xfId="22488"/>
    <cellStyle name="Normal 6 4 4 4" xfId="22489"/>
    <cellStyle name="Normal 6 4 4 4 2" xfId="22490"/>
    <cellStyle name="Normal 6 4 4 4 2 2" xfId="22491"/>
    <cellStyle name="Normal 6 4 4 4 3" xfId="22492"/>
    <cellStyle name="Normal 6 4 4 5" xfId="22493"/>
    <cellStyle name="Normal 6 4 4 5 2" xfId="22494"/>
    <cellStyle name="Normal 6 4 4 5 2 2" xfId="22495"/>
    <cellStyle name="Normal 6 4 4 5 3" xfId="22496"/>
    <cellStyle name="Normal 6 4 4 6" xfId="22497"/>
    <cellStyle name="Normal 6 4 4 6 2" xfId="22498"/>
    <cellStyle name="Normal 6 4 4 6 2 2" xfId="22499"/>
    <cellStyle name="Normal 6 4 4 6 3" xfId="22500"/>
    <cellStyle name="Normal 6 4 4 7" xfId="22501"/>
    <cellStyle name="Normal 6 4 4 7 2" xfId="22502"/>
    <cellStyle name="Normal 6 4 4 7 2 2" xfId="22503"/>
    <cellStyle name="Normal 6 4 4 7 3" xfId="22504"/>
    <cellStyle name="Normal 6 4 4 8" xfId="22505"/>
    <cellStyle name="Normal 6 4 4 8 2" xfId="22506"/>
    <cellStyle name="Normal 6 4 4 8 2 2" xfId="22507"/>
    <cellStyle name="Normal 6 4 4 8 3" xfId="22508"/>
    <cellStyle name="Normal 6 4 4 9" xfId="22509"/>
    <cellStyle name="Normal 6 4 4 9 2" xfId="22510"/>
    <cellStyle name="Normal 6 4 4 9 2 2" xfId="22511"/>
    <cellStyle name="Normal 6 4 4 9 3" xfId="22512"/>
    <cellStyle name="Normal 6 4 5" xfId="22513"/>
    <cellStyle name="Normal 6 4 5 10" xfId="22514"/>
    <cellStyle name="Normal 6 4 5 10 2" xfId="22515"/>
    <cellStyle name="Normal 6 4 5 10 2 2" xfId="22516"/>
    <cellStyle name="Normal 6 4 5 10 3" xfId="22517"/>
    <cellStyle name="Normal 6 4 5 11" xfId="22518"/>
    <cellStyle name="Normal 6 4 5 11 2" xfId="22519"/>
    <cellStyle name="Normal 6 4 5 11 2 2" xfId="22520"/>
    <cellStyle name="Normal 6 4 5 11 3" xfId="22521"/>
    <cellStyle name="Normal 6 4 5 12" xfId="22522"/>
    <cellStyle name="Normal 6 4 5 12 2" xfId="22523"/>
    <cellStyle name="Normal 6 4 5 12 2 2" xfId="22524"/>
    <cellStyle name="Normal 6 4 5 12 3" xfId="22525"/>
    <cellStyle name="Normal 6 4 5 13" xfId="22526"/>
    <cellStyle name="Normal 6 4 5 13 2" xfId="22527"/>
    <cellStyle name="Normal 6 4 5 13 2 2" xfId="22528"/>
    <cellStyle name="Normal 6 4 5 13 3" xfId="22529"/>
    <cellStyle name="Normal 6 4 5 14" xfId="22530"/>
    <cellStyle name="Normal 6 4 5 14 2" xfId="22531"/>
    <cellStyle name="Normal 6 4 5 14 2 2" xfId="22532"/>
    <cellStyle name="Normal 6 4 5 14 3" xfId="22533"/>
    <cellStyle name="Normal 6 4 5 15" xfId="22534"/>
    <cellStyle name="Normal 6 4 5 15 2" xfId="22535"/>
    <cellStyle name="Normal 6 4 5 15 2 2" xfId="22536"/>
    <cellStyle name="Normal 6 4 5 15 3" xfId="22537"/>
    <cellStyle name="Normal 6 4 5 16" xfId="22538"/>
    <cellStyle name="Normal 6 4 5 16 2" xfId="22539"/>
    <cellStyle name="Normal 6 4 5 17" xfId="22540"/>
    <cellStyle name="Normal 6 4 5 18" xfId="22541"/>
    <cellStyle name="Normal 6 4 5 19" xfId="22542"/>
    <cellStyle name="Normal 6 4 5 2" xfId="22543"/>
    <cellStyle name="Normal 6 4 5 2 10" xfId="22544"/>
    <cellStyle name="Normal 6 4 5 2 2" xfId="22545"/>
    <cellStyle name="Normal 6 4 5 2 2 2" xfId="22546"/>
    <cellStyle name="Normal 6 4 5 2 3" xfId="22547"/>
    <cellStyle name="Normal 6 4 5 2 4" xfId="22548"/>
    <cellStyle name="Normal 6 4 5 2 5" xfId="22549"/>
    <cellStyle name="Normal 6 4 5 2 6" xfId="22550"/>
    <cellStyle name="Normal 6 4 5 2 7" xfId="22551"/>
    <cellStyle name="Normal 6 4 5 2 8" xfId="22552"/>
    <cellStyle name="Normal 6 4 5 2 9" xfId="22553"/>
    <cellStyle name="Normal 6 4 5 20" xfId="22554"/>
    <cellStyle name="Normal 6 4 5 21" xfId="22555"/>
    <cellStyle name="Normal 6 4 5 22" xfId="22556"/>
    <cellStyle name="Normal 6 4 5 23" xfId="22557"/>
    <cellStyle name="Normal 6 4 5 24" xfId="22558"/>
    <cellStyle name="Normal 6 4 5 3" xfId="22559"/>
    <cellStyle name="Normal 6 4 5 3 10" xfId="22560"/>
    <cellStyle name="Normal 6 4 5 3 2" xfId="22561"/>
    <cellStyle name="Normal 6 4 5 3 2 2" xfId="22562"/>
    <cellStyle name="Normal 6 4 5 3 3" xfId="22563"/>
    <cellStyle name="Normal 6 4 5 3 4" xfId="22564"/>
    <cellStyle name="Normal 6 4 5 3 5" xfId="22565"/>
    <cellStyle name="Normal 6 4 5 3 6" xfId="22566"/>
    <cellStyle name="Normal 6 4 5 3 7" xfId="22567"/>
    <cellStyle name="Normal 6 4 5 3 8" xfId="22568"/>
    <cellStyle name="Normal 6 4 5 3 9" xfId="22569"/>
    <cellStyle name="Normal 6 4 5 4" xfId="22570"/>
    <cellStyle name="Normal 6 4 5 4 2" xfId="22571"/>
    <cellStyle name="Normal 6 4 5 4 2 2" xfId="22572"/>
    <cellStyle name="Normal 6 4 5 4 3" xfId="22573"/>
    <cellStyle name="Normal 6 4 5 5" xfId="22574"/>
    <cellStyle name="Normal 6 4 5 5 2" xfId="22575"/>
    <cellStyle name="Normal 6 4 5 5 2 2" xfId="22576"/>
    <cellStyle name="Normal 6 4 5 5 3" xfId="22577"/>
    <cellStyle name="Normal 6 4 5 6" xfId="22578"/>
    <cellStyle name="Normal 6 4 5 6 2" xfId="22579"/>
    <cellStyle name="Normal 6 4 5 6 2 2" xfId="22580"/>
    <cellStyle name="Normal 6 4 5 6 3" xfId="22581"/>
    <cellStyle name="Normal 6 4 5 7" xfId="22582"/>
    <cellStyle name="Normal 6 4 5 7 2" xfId="22583"/>
    <cellStyle name="Normal 6 4 5 7 2 2" xfId="22584"/>
    <cellStyle name="Normal 6 4 5 7 3" xfId="22585"/>
    <cellStyle name="Normal 6 4 5 8" xfId="22586"/>
    <cellStyle name="Normal 6 4 5 8 2" xfId="22587"/>
    <cellStyle name="Normal 6 4 5 8 2 2" xfId="22588"/>
    <cellStyle name="Normal 6 4 5 8 3" xfId="22589"/>
    <cellStyle name="Normal 6 4 5 9" xfId="22590"/>
    <cellStyle name="Normal 6 4 5 9 2" xfId="22591"/>
    <cellStyle name="Normal 6 4 5 9 2 2" xfId="22592"/>
    <cellStyle name="Normal 6 4 5 9 3" xfId="22593"/>
    <cellStyle name="Normal 6 4 6" xfId="22594"/>
    <cellStyle name="Normal 6 4 6 10" xfId="22595"/>
    <cellStyle name="Normal 6 4 6 10 2" xfId="22596"/>
    <cellStyle name="Normal 6 4 6 10 2 2" xfId="22597"/>
    <cellStyle name="Normal 6 4 6 10 3" xfId="22598"/>
    <cellStyle name="Normal 6 4 6 11" xfId="22599"/>
    <cellStyle name="Normal 6 4 6 11 2" xfId="22600"/>
    <cellStyle name="Normal 6 4 6 11 2 2" xfId="22601"/>
    <cellStyle name="Normal 6 4 6 11 3" xfId="22602"/>
    <cellStyle name="Normal 6 4 6 12" xfId="22603"/>
    <cellStyle name="Normal 6 4 6 12 2" xfId="22604"/>
    <cellStyle name="Normal 6 4 6 12 2 2" xfId="22605"/>
    <cellStyle name="Normal 6 4 6 12 3" xfId="22606"/>
    <cellStyle name="Normal 6 4 6 13" xfId="22607"/>
    <cellStyle name="Normal 6 4 6 13 2" xfId="22608"/>
    <cellStyle name="Normal 6 4 6 13 2 2" xfId="22609"/>
    <cellStyle name="Normal 6 4 6 13 3" xfId="22610"/>
    <cellStyle name="Normal 6 4 6 14" xfId="22611"/>
    <cellStyle name="Normal 6 4 6 14 2" xfId="22612"/>
    <cellStyle name="Normal 6 4 6 14 2 2" xfId="22613"/>
    <cellStyle name="Normal 6 4 6 14 3" xfId="22614"/>
    <cellStyle name="Normal 6 4 6 15" xfId="22615"/>
    <cellStyle name="Normal 6 4 6 15 2" xfId="22616"/>
    <cellStyle name="Normal 6 4 6 15 2 2" xfId="22617"/>
    <cellStyle name="Normal 6 4 6 15 3" xfId="22618"/>
    <cellStyle name="Normal 6 4 6 16" xfId="22619"/>
    <cellStyle name="Normal 6 4 6 16 2" xfId="22620"/>
    <cellStyle name="Normal 6 4 6 17" xfId="22621"/>
    <cellStyle name="Normal 6 4 6 18" xfId="22622"/>
    <cellStyle name="Normal 6 4 6 19" xfId="22623"/>
    <cellStyle name="Normal 6 4 6 2" xfId="22624"/>
    <cellStyle name="Normal 6 4 6 2 10" xfId="22625"/>
    <cellStyle name="Normal 6 4 6 2 2" xfId="22626"/>
    <cellStyle name="Normal 6 4 6 2 2 2" xfId="22627"/>
    <cellStyle name="Normal 6 4 6 2 3" xfId="22628"/>
    <cellStyle name="Normal 6 4 6 2 4" xfId="22629"/>
    <cellStyle name="Normal 6 4 6 2 5" xfId="22630"/>
    <cellStyle name="Normal 6 4 6 2 6" xfId="22631"/>
    <cellStyle name="Normal 6 4 6 2 7" xfId="22632"/>
    <cellStyle name="Normal 6 4 6 2 8" xfId="22633"/>
    <cellStyle name="Normal 6 4 6 2 9" xfId="22634"/>
    <cellStyle name="Normal 6 4 6 20" xfId="22635"/>
    <cellStyle name="Normal 6 4 6 21" xfId="22636"/>
    <cellStyle name="Normal 6 4 6 22" xfId="22637"/>
    <cellStyle name="Normal 6 4 6 23" xfId="22638"/>
    <cellStyle name="Normal 6 4 6 24" xfId="22639"/>
    <cellStyle name="Normal 6 4 6 3" xfId="22640"/>
    <cellStyle name="Normal 6 4 6 3 10" xfId="22641"/>
    <cellStyle name="Normal 6 4 6 3 2" xfId="22642"/>
    <cellStyle name="Normal 6 4 6 3 2 2" xfId="22643"/>
    <cellStyle name="Normal 6 4 6 3 3" xfId="22644"/>
    <cellStyle name="Normal 6 4 6 3 4" xfId="22645"/>
    <cellStyle name="Normal 6 4 6 3 5" xfId="22646"/>
    <cellStyle name="Normal 6 4 6 3 6" xfId="22647"/>
    <cellStyle name="Normal 6 4 6 3 7" xfId="22648"/>
    <cellStyle name="Normal 6 4 6 3 8" xfId="22649"/>
    <cellStyle name="Normal 6 4 6 3 9" xfId="22650"/>
    <cellStyle name="Normal 6 4 6 4" xfId="22651"/>
    <cellStyle name="Normal 6 4 6 4 2" xfId="22652"/>
    <cellStyle name="Normal 6 4 6 4 2 2" xfId="22653"/>
    <cellStyle name="Normal 6 4 6 4 3" xfId="22654"/>
    <cellStyle name="Normal 6 4 6 5" xfId="22655"/>
    <cellStyle name="Normal 6 4 6 5 2" xfId="22656"/>
    <cellStyle name="Normal 6 4 6 5 2 2" xfId="22657"/>
    <cellStyle name="Normal 6 4 6 5 3" xfId="22658"/>
    <cellStyle name="Normal 6 4 6 6" xfId="22659"/>
    <cellStyle name="Normal 6 4 6 6 2" xfId="22660"/>
    <cellStyle name="Normal 6 4 6 6 2 2" xfId="22661"/>
    <cellStyle name="Normal 6 4 6 6 3" xfId="22662"/>
    <cellStyle name="Normal 6 4 6 7" xfId="22663"/>
    <cellStyle name="Normal 6 4 6 7 2" xfId="22664"/>
    <cellStyle name="Normal 6 4 6 7 2 2" xfId="22665"/>
    <cellStyle name="Normal 6 4 6 7 3" xfId="22666"/>
    <cellStyle name="Normal 6 4 6 8" xfId="22667"/>
    <cellStyle name="Normal 6 4 6 8 2" xfId="22668"/>
    <cellStyle name="Normal 6 4 6 8 2 2" xfId="22669"/>
    <cellStyle name="Normal 6 4 6 8 3" xfId="22670"/>
    <cellStyle name="Normal 6 4 6 9" xfId="22671"/>
    <cellStyle name="Normal 6 4 6 9 2" xfId="22672"/>
    <cellStyle name="Normal 6 4 6 9 2 2" xfId="22673"/>
    <cellStyle name="Normal 6 4 6 9 3" xfId="22674"/>
    <cellStyle name="Normal 6 4 7" xfId="22675"/>
    <cellStyle name="Normal 6 4 7 10" xfId="22676"/>
    <cellStyle name="Normal 6 4 7 2" xfId="22677"/>
    <cellStyle name="Normal 6 4 7 2 2" xfId="22678"/>
    <cellStyle name="Normal 6 4 7 3" xfId="22679"/>
    <cellStyle name="Normal 6 4 7 4" xfId="22680"/>
    <cellStyle name="Normal 6 4 7 5" xfId="22681"/>
    <cellStyle name="Normal 6 4 7 6" xfId="22682"/>
    <cellStyle name="Normal 6 4 7 7" xfId="22683"/>
    <cellStyle name="Normal 6 4 7 8" xfId="22684"/>
    <cellStyle name="Normal 6 4 7 9" xfId="22685"/>
    <cellStyle name="Normal 6 4 8" xfId="22686"/>
    <cellStyle name="Normal 6 4 8 10" xfId="22687"/>
    <cellStyle name="Normal 6 4 8 2" xfId="22688"/>
    <cellStyle name="Normal 6 4 8 2 2" xfId="22689"/>
    <cellStyle name="Normal 6 4 8 3" xfId="22690"/>
    <cellStyle name="Normal 6 4 8 4" xfId="22691"/>
    <cellStyle name="Normal 6 4 8 5" xfId="22692"/>
    <cellStyle name="Normal 6 4 8 6" xfId="22693"/>
    <cellStyle name="Normal 6 4 8 7" xfId="22694"/>
    <cellStyle name="Normal 6 4 8 8" xfId="22695"/>
    <cellStyle name="Normal 6 4 8 9" xfId="22696"/>
    <cellStyle name="Normal 6 4 9" xfId="22697"/>
    <cellStyle name="Normal 6 4 9 2" xfId="22698"/>
    <cellStyle name="Normal 6 4 9 2 2" xfId="22699"/>
    <cellStyle name="Normal 6 4 9 3" xfId="22700"/>
    <cellStyle name="Normal 6 40" xfId="22701"/>
    <cellStyle name="Normal 6 40 2" xfId="22702"/>
    <cellStyle name="Normal 6 40 2 2" xfId="22703"/>
    <cellStyle name="Normal 6 40 3" xfId="22704"/>
    <cellStyle name="Normal 6 41" xfId="22705"/>
    <cellStyle name="Normal 6 41 2" xfId="22706"/>
    <cellStyle name="Normal 6 41 2 2" xfId="22707"/>
    <cellStyle name="Normal 6 41 3" xfId="22708"/>
    <cellStyle name="Normal 6 42" xfId="22709"/>
    <cellStyle name="Normal 6 42 2" xfId="22710"/>
    <cellStyle name="Normal 6 42 2 2" xfId="22711"/>
    <cellStyle name="Normal 6 42 3" xfId="22712"/>
    <cellStyle name="Normal 6 43" xfId="22713"/>
    <cellStyle name="Normal 6 43 2" xfId="22714"/>
    <cellStyle name="Normal 6 43 2 2" xfId="22715"/>
    <cellStyle name="Normal 6 43 3" xfId="22716"/>
    <cellStyle name="Normal 6 44" xfId="22717"/>
    <cellStyle name="Normal 6 44 2" xfId="22718"/>
    <cellStyle name="Normal 6 44 2 2" xfId="22719"/>
    <cellStyle name="Normal 6 44 3" xfId="22720"/>
    <cellStyle name="Normal 6 45" xfId="22721"/>
    <cellStyle name="Normal 6 45 2" xfId="22722"/>
    <cellStyle name="Normal 6 45 2 2" xfId="22723"/>
    <cellStyle name="Normal 6 45 3" xfId="22724"/>
    <cellStyle name="Normal 6 46" xfId="22725"/>
    <cellStyle name="Normal 6 46 2" xfId="22726"/>
    <cellStyle name="Normal 6 46 2 2" xfId="22727"/>
    <cellStyle name="Normal 6 46 3" xfId="22728"/>
    <cellStyle name="Normal 6 47" xfId="22729"/>
    <cellStyle name="Normal 6 47 2" xfId="22730"/>
    <cellStyle name="Normal 6 48" xfId="22731"/>
    <cellStyle name="Normal 6 49" xfId="22732"/>
    <cellStyle name="Normal 6 5" xfId="22733"/>
    <cellStyle name="Normal 6 5 10" xfId="22734"/>
    <cellStyle name="Normal 6 5 10 2" xfId="22735"/>
    <cellStyle name="Normal 6 5 10 2 2" xfId="22736"/>
    <cellStyle name="Normal 6 5 10 3" xfId="22737"/>
    <cellStyle name="Normal 6 5 11" xfId="22738"/>
    <cellStyle name="Normal 6 5 11 2" xfId="22739"/>
    <cellStyle name="Normal 6 5 11 2 2" xfId="22740"/>
    <cellStyle name="Normal 6 5 11 3" xfId="22741"/>
    <cellStyle name="Normal 6 5 12" xfId="22742"/>
    <cellStyle name="Normal 6 5 12 2" xfId="22743"/>
    <cellStyle name="Normal 6 5 12 2 2" xfId="22744"/>
    <cellStyle name="Normal 6 5 12 3" xfId="22745"/>
    <cellStyle name="Normal 6 5 13" xfId="22746"/>
    <cellStyle name="Normal 6 5 13 2" xfId="22747"/>
    <cellStyle name="Normal 6 5 13 2 2" xfId="22748"/>
    <cellStyle name="Normal 6 5 13 3" xfId="22749"/>
    <cellStyle name="Normal 6 5 14" xfId="22750"/>
    <cellStyle name="Normal 6 5 14 2" xfId="22751"/>
    <cellStyle name="Normal 6 5 14 2 2" xfId="22752"/>
    <cellStyle name="Normal 6 5 14 3" xfId="22753"/>
    <cellStyle name="Normal 6 5 15" xfId="22754"/>
    <cellStyle name="Normal 6 5 15 2" xfId="22755"/>
    <cellStyle name="Normal 6 5 15 2 2" xfId="22756"/>
    <cellStyle name="Normal 6 5 15 3" xfId="22757"/>
    <cellStyle name="Normal 6 5 16" xfId="22758"/>
    <cellStyle name="Normal 6 5 16 2" xfId="22759"/>
    <cellStyle name="Normal 6 5 16 2 2" xfId="22760"/>
    <cellStyle name="Normal 6 5 16 3" xfId="22761"/>
    <cellStyle name="Normal 6 5 17" xfId="22762"/>
    <cellStyle name="Normal 6 5 17 2" xfId="22763"/>
    <cellStyle name="Normal 6 5 17 2 2" xfId="22764"/>
    <cellStyle name="Normal 6 5 17 3" xfId="22765"/>
    <cellStyle name="Normal 6 5 18" xfId="22766"/>
    <cellStyle name="Normal 6 5 18 2" xfId="22767"/>
    <cellStyle name="Normal 6 5 18 2 2" xfId="22768"/>
    <cellStyle name="Normal 6 5 18 3" xfId="22769"/>
    <cellStyle name="Normal 6 5 19" xfId="22770"/>
    <cellStyle name="Normal 6 5 19 2" xfId="22771"/>
    <cellStyle name="Normal 6 5 19 2 2" xfId="22772"/>
    <cellStyle name="Normal 6 5 19 3" xfId="22773"/>
    <cellStyle name="Normal 6 5 2" xfId="22774"/>
    <cellStyle name="Normal 6 5 2 10" xfId="22775"/>
    <cellStyle name="Normal 6 5 2 10 2" xfId="22776"/>
    <cellStyle name="Normal 6 5 2 10 2 2" xfId="22777"/>
    <cellStyle name="Normal 6 5 2 10 3" xfId="22778"/>
    <cellStyle name="Normal 6 5 2 11" xfId="22779"/>
    <cellStyle name="Normal 6 5 2 11 2" xfId="22780"/>
    <cellStyle name="Normal 6 5 2 11 2 2" xfId="22781"/>
    <cellStyle name="Normal 6 5 2 11 3" xfId="22782"/>
    <cellStyle name="Normal 6 5 2 12" xfId="22783"/>
    <cellStyle name="Normal 6 5 2 12 2" xfId="22784"/>
    <cellStyle name="Normal 6 5 2 12 2 2" xfId="22785"/>
    <cellStyle name="Normal 6 5 2 12 3" xfId="22786"/>
    <cellStyle name="Normal 6 5 2 13" xfId="22787"/>
    <cellStyle name="Normal 6 5 2 13 2" xfId="22788"/>
    <cellStyle name="Normal 6 5 2 13 2 2" xfId="22789"/>
    <cellStyle name="Normal 6 5 2 13 3" xfId="22790"/>
    <cellStyle name="Normal 6 5 2 14" xfId="22791"/>
    <cellStyle name="Normal 6 5 2 14 2" xfId="22792"/>
    <cellStyle name="Normal 6 5 2 14 2 2" xfId="22793"/>
    <cellStyle name="Normal 6 5 2 14 3" xfId="22794"/>
    <cellStyle name="Normal 6 5 2 15" xfId="22795"/>
    <cellStyle name="Normal 6 5 2 15 2" xfId="22796"/>
    <cellStyle name="Normal 6 5 2 15 2 2" xfId="22797"/>
    <cellStyle name="Normal 6 5 2 15 3" xfId="22798"/>
    <cellStyle name="Normal 6 5 2 16" xfId="22799"/>
    <cellStyle name="Normal 6 5 2 16 2" xfId="22800"/>
    <cellStyle name="Normal 6 5 2 17" xfId="22801"/>
    <cellStyle name="Normal 6 5 2 18" xfId="22802"/>
    <cellStyle name="Normal 6 5 2 19" xfId="22803"/>
    <cellStyle name="Normal 6 5 2 2" xfId="22804"/>
    <cellStyle name="Normal 6 5 2 2 10" xfId="22805"/>
    <cellStyle name="Normal 6 5 2 2 2" xfId="22806"/>
    <cellStyle name="Normal 6 5 2 2 2 2" xfId="22807"/>
    <cellStyle name="Normal 6 5 2 2 3" xfId="22808"/>
    <cellStyle name="Normal 6 5 2 2 4" xfId="22809"/>
    <cellStyle name="Normal 6 5 2 2 5" xfId="22810"/>
    <cellStyle name="Normal 6 5 2 2 6" xfId="22811"/>
    <cellStyle name="Normal 6 5 2 2 7" xfId="22812"/>
    <cellStyle name="Normal 6 5 2 2 8" xfId="22813"/>
    <cellStyle name="Normal 6 5 2 2 9" xfId="22814"/>
    <cellStyle name="Normal 6 5 2 20" xfId="22815"/>
    <cellStyle name="Normal 6 5 2 21" xfId="22816"/>
    <cellStyle name="Normal 6 5 2 22" xfId="22817"/>
    <cellStyle name="Normal 6 5 2 23" xfId="22818"/>
    <cellStyle name="Normal 6 5 2 24" xfId="22819"/>
    <cellStyle name="Normal 6 5 2 3" xfId="22820"/>
    <cellStyle name="Normal 6 5 2 3 10" xfId="22821"/>
    <cellStyle name="Normal 6 5 2 3 2" xfId="22822"/>
    <cellStyle name="Normal 6 5 2 3 2 2" xfId="22823"/>
    <cellStyle name="Normal 6 5 2 3 3" xfId="22824"/>
    <cellStyle name="Normal 6 5 2 3 4" xfId="22825"/>
    <cellStyle name="Normal 6 5 2 3 5" xfId="22826"/>
    <cellStyle name="Normal 6 5 2 3 6" xfId="22827"/>
    <cellStyle name="Normal 6 5 2 3 7" xfId="22828"/>
    <cellStyle name="Normal 6 5 2 3 8" xfId="22829"/>
    <cellStyle name="Normal 6 5 2 3 9" xfId="22830"/>
    <cellStyle name="Normal 6 5 2 4" xfId="22831"/>
    <cellStyle name="Normal 6 5 2 4 2" xfId="22832"/>
    <cellStyle name="Normal 6 5 2 4 2 2" xfId="22833"/>
    <cellStyle name="Normal 6 5 2 4 3" xfId="22834"/>
    <cellStyle name="Normal 6 5 2 5" xfId="22835"/>
    <cellStyle name="Normal 6 5 2 5 2" xfId="22836"/>
    <cellStyle name="Normal 6 5 2 5 2 2" xfId="22837"/>
    <cellStyle name="Normal 6 5 2 5 3" xfId="22838"/>
    <cellStyle name="Normal 6 5 2 6" xfId="22839"/>
    <cellStyle name="Normal 6 5 2 6 2" xfId="22840"/>
    <cellStyle name="Normal 6 5 2 6 2 2" xfId="22841"/>
    <cellStyle name="Normal 6 5 2 6 3" xfId="22842"/>
    <cellStyle name="Normal 6 5 2 7" xfId="22843"/>
    <cellStyle name="Normal 6 5 2 7 2" xfId="22844"/>
    <cellStyle name="Normal 6 5 2 7 2 2" xfId="22845"/>
    <cellStyle name="Normal 6 5 2 7 3" xfId="22846"/>
    <cellStyle name="Normal 6 5 2 8" xfId="22847"/>
    <cellStyle name="Normal 6 5 2 8 2" xfId="22848"/>
    <cellStyle name="Normal 6 5 2 8 2 2" xfId="22849"/>
    <cellStyle name="Normal 6 5 2 8 3" xfId="22850"/>
    <cellStyle name="Normal 6 5 2 9" xfId="22851"/>
    <cellStyle name="Normal 6 5 2 9 2" xfId="22852"/>
    <cellStyle name="Normal 6 5 2 9 2 2" xfId="22853"/>
    <cellStyle name="Normal 6 5 2 9 3" xfId="22854"/>
    <cellStyle name="Normal 6 5 20" xfId="22855"/>
    <cellStyle name="Normal 6 5 20 2" xfId="22856"/>
    <cellStyle name="Normal 6 5 21" xfId="22857"/>
    <cellStyle name="Normal 6 5 22" xfId="22858"/>
    <cellStyle name="Normal 6 5 23" xfId="22859"/>
    <cellStyle name="Normal 6 5 24" xfId="22860"/>
    <cellStyle name="Normal 6 5 25" xfId="22861"/>
    <cellStyle name="Normal 6 5 26" xfId="22862"/>
    <cellStyle name="Normal 6 5 27" xfId="22863"/>
    <cellStyle name="Normal 6 5 28" xfId="22864"/>
    <cellStyle name="Normal 6 5 3" xfId="22865"/>
    <cellStyle name="Normal 6 5 3 10" xfId="22866"/>
    <cellStyle name="Normal 6 5 3 10 2" xfId="22867"/>
    <cellStyle name="Normal 6 5 3 10 2 2" xfId="22868"/>
    <cellStyle name="Normal 6 5 3 10 3" xfId="22869"/>
    <cellStyle name="Normal 6 5 3 11" xfId="22870"/>
    <cellStyle name="Normal 6 5 3 11 2" xfId="22871"/>
    <cellStyle name="Normal 6 5 3 11 2 2" xfId="22872"/>
    <cellStyle name="Normal 6 5 3 11 3" xfId="22873"/>
    <cellStyle name="Normal 6 5 3 12" xfId="22874"/>
    <cellStyle name="Normal 6 5 3 12 2" xfId="22875"/>
    <cellStyle name="Normal 6 5 3 12 2 2" xfId="22876"/>
    <cellStyle name="Normal 6 5 3 12 3" xfId="22877"/>
    <cellStyle name="Normal 6 5 3 13" xfId="22878"/>
    <cellStyle name="Normal 6 5 3 13 2" xfId="22879"/>
    <cellStyle name="Normal 6 5 3 13 2 2" xfId="22880"/>
    <cellStyle name="Normal 6 5 3 13 3" xfId="22881"/>
    <cellStyle name="Normal 6 5 3 14" xfId="22882"/>
    <cellStyle name="Normal 6 5 3 14 2" xfId="22883"/>
    <cellStyle name="Normal 6 5 3 14 2 2" xfId="22884"/>
    <cellStyle name="Normal 6 5 3 14 3" xfId="22885"/>
    <cellStyle name="Normal 6 5 3 15" xfId="22886"/>
    <cellStyle name="Normal 6 5 3 15 2" xfId="22887"/>
    <cellStyle name="Normal 6 5 3 15 2 2" xfId="22888"/>
    <cellStyle name="Normal 6 5 3 15 3" xfId="22889"/>
    <cellStyle name="Normal 6 5 3 16" xfId="22890"/>
    <cellStyle name="Normal 6 5 3 16 2" xfId="22891"/>
    <cellStyle name="Normal 6 5 3 17" xfId="22892"/>
    <cellStyle name="Normal 6 5 3 18" xfId="22893"/>
    <cellStyle name="Normal 6 5 3 19" xfId="22894"/>
    <cellStyle name="Normal 6 5 3 2" xfId="22895"/>
    <cellStyle name="Normal 6 5 3 2 10" xfId="22896"/>
    <cellStyle name="Normal 6 5 3 2 2" xfId="22897"/>
    <cellStyle name="Normal 6 5 3 2 2 2" xfId="22898"/>
    <cellStyle name="Normal 6 5 3 2 3" xfId="22899"/>
    <cellStyle name="Normal 6 5 3 2 4" xfId="22900"/>
    <cellStyle name="Normal 6 5 3 2 5" xfId="22901"/>
    <cellStyle name="Normal 6 5 3 2 6" xfId="22902"/>
    <cellStyle name="Normal 6 5 3 2 7" xfId="22903"/>
    <cellStyle name="Normal 6 5 3 2 8" xfId="22904"/>
    <cellStyle name="Normal 6 5 3 2 9" xfId="22905"/>
    <cellStyle name="Normal 6 5 3 20" xfId="22906"/>
    <cellStyle name="Normal 6 5 3 21" xfId="22907"/>
    <cellStyle name="Normal 6 5 3 22" xfId="22908"/>
    <cellStyle name="Normal 6 5 3 23" xfId="22909"/>
    <cellStyle name="Normal 6 5 3 24" xfId="22910"/>
    <cellStyle name="Normal 6 5 3 3" xfId="22911"/>
    <cellStyle name="Normal 6 5 3 3 10" xfId="22912"/>
    <cellStyle name="Normal 6 5 3 3 2" xfId="22913"/>
    <cellStyle name="Normal 6 5 3 3 2 2" xfId="22914"/>
    <cellStyle name="Normal 6 5 3 3 3" xfId="22915"/>
    <cellStyle name="Normal 6 5 3 3 4" xfId="22916"/>
    <cellStyle name="Normal 6 5 3 3 5" xfId="22917"/>
    <cellStyle name="Normal 6 5 3 3 6" xfId="22918"/>
    <cellStyle name="Normal 6 5 3 3 7" xfId="22919"/>
    <cellStyle name="Normal 6 5 3 3 8" xfId="22920"/>
    <cellStyle name="Normal 6 5 3 3 9" xfId="22921"/>
    <cellStyle name="Normal 6 5 3 4" xfId="22922"/>
    <cellStyle name="Normal 6 5 3 4 2" xfId="22923"/>
    <cellStyle name="Normal 6 5 3 4 2 2" xfId="22924"/>
    <cellStyle name="Normal 6 5 3 4 3" xfId="22925"/>
    <cellStyle name="Normal 6 5 3 5" xfId="22926"/>
    <cellStyle name="Normal 6 5 3 5 2" xfId="22927"/>
    <cellStyle name="Normal 6 5 3 5 2 2" xfId="22928"/>
    <cellStyle name="Normal 6 5 3 5 3" xfId="22929"/>
    <cellStyle name="Normal 6 5 3 6" xfId="22930"/>
    <cellStyle name="Normal 6 5 3 6 2" xfId="22931"/>
    <cellStyle name="Normal 6 5 3 6 2 2" xfId="22932"/>
    <cellStyle name="Normal 6 5 3 6 3" xfId="22933"/>
    <cellStyle name="Normal 6 5 3 7" xfId="22934"/>
    <cellStyle name="Normal 6 5 3 7 2" xfId="22935"/>
    <cellStyle name="Normal 6 5 3 7 2 2" xfId="22936"/>
    <cellStyle name="Normal 6 5 3 7 3" xfId="22937"/>
    <cellStyle name="Normal 6 5 3 8" xfId="22938"/>
    <cellStyle name="Normal 6 5 3 8 2" xfId="22939"/>
    <cellStyle name="Normal 6 5 3 8 2 2" xfId="22940"/>
    <cellStyle name="Normal 6 5 3 8 3" xfId="22941"/>
    <cellStyle name="Normal 6 5 3 9" xfId="22942"/>
    <cellStyle name="Normal 6 5 3 9 2" xfId="22943"/>
    <cellStyle name="Normal 6 5 3 9 2 2" xfId="22944"/>
    <cellStyle name="Normal 6 5 3 9 3" xfId="22945"/>
    <cellStyle name="Normal 6 5 4" xfId="22946"/>
    <cellStyle name="Normal 6 5 4 10" xfId="22947"/>
    <cellStyle name="Normal 6 5 4 10 2" xfId="22948"/>
    <cellStyle name="Normal 6 5 4 10 2 2" xfId="22949"/>
    <cellStyle name="Normal 6 5 4 10 3" xfId="22950"/>
    <cellStyle name="Normal 6 5 4 11" xfId="22951"/>
    <cellStyle name="Normal 6 5 4 11 2" xfId="22952"/>
    <cellStyle name="Normal 6 5 4 11 2 2" xfId="22953"/>
    <cellStyle name="Normal 6 5 4 11 3" xfId="22954"/>
    <cellStyle name="Normal 6 5 4 12" xfId="22955"/>
    <cellStyle name="Normal 6 5 4 12 2" xfId="22956"/>
    <cellStyle name="Normal 6 5 4 12 2 2" xfId="22957"/>
    <cellStyle name="Normal 6 5 4 12 3" xfId="22958"/>
    <cellStyle name="Normal 6 5 4 13" xfId="22959"/>
    <cellStyle name="Normal 6 5 4 13 2" xfId="22960"/>
    <cellStyle name="Normal 6 5 4 13 2 2" xfId="22961"/>
    <cellStyle name="Normal 6 5 4 13 3" xfId="22962"/>
    <cellStyle name="Normal 6 5 4 14" xfId="22963"/>
    <cellStyle name="Normal 6 5 4 14 2" xfId="22964"/>
    <cellStyle name="Normal 6 5 4 14 2 2" xfId="22965"/>
    <cellStyle name="Normal 6 5 4 14 3" xfId="22966"/>
    <cellStyle name="Normal 6 5 4 15" xfId="22967"/>
    <cellStyle name="Normal 6 5 4 15 2" xfId="22968"/>
    <cellStyle name="Normal 6 5 4 15 2 2" xfId="22969"/>
    <cellStyle name="Normal 6 5 4 15 3" xfId="22970"/>
    <cellStyle name="Normal 6 5 4 16" xfId="22971"/>
    <cellStyle name="Normal 6 5 4 16 2" xfId="22972"/>
    <cellStyle name="Normal 6 5 4 17" xfId="22973"/>
    <cellStyle name="Normal 6 5 4 18" xfId="22974"/>
    <cellStyle name="Normal 6 5 4 19" xfId="22975"/>
    <cellStyle name="Normal 6 5 4 2" xfId="22976"/>
    <cellStyle name="Normal 6 5 4 2 10" xfId="22977"/>
    <cellStyle name="Normal 6 5 4 2 2" xfId="22978"/>
    <cellStyle name="Normal 6 5 4 2 2 2" xfId="22979"/>
    <cellStyle name="Normal 6 5 4 2 3" xfId="22980"/>
    <cellStyle name="Normal 6 5 4 2 4" xfId="22981"/>
    <cellStyle name="Normal 6 5 4 2 5" xfId="22982"/>
    <cellStyle name="Normal 6 5 4 2 6" xfId="22983"/>
    <cellStyle name="Normal 6 5 4 2 7" xfId="22984"/>
    <cellStyle name="Normal 6 5 4 2 8" xfId="22985"/>
    <cellStyle name="Normal 6 5 4 2 9" xfId="22986"/>
    <cellStyle name="Normal 6 5 4 20" xfId="22987"/>
    <cellStyle name="Normal 6 5 4 21" xfId="22988"/>
    <cellStyle name="Normal 6 5 4 22" xfId="22989"/>
    <cellStyle name="Normal 6 5 4 23" xfId="22990"/>
    <cellStyle name="Normal 6 5 4 24" xfId="22991"/>
    <cellStyle name="Normal 6 5 4 3" xfId="22992"/>
    <cellStyle name="Normal 6 5 4 3 10" xfId="22993"/>
    <cellStyle name="Normal 6 5 4 3 2" xfId="22994"/>
    <cellStyle name="Normal 6 5 4 3 2 2" xfId="22995"/>
    <cellStyle name="Normal 6 5 4 3 3" xfId="22996"/>
    <cellStyle name="Normal 6 5 4 3 4" xfId="22997"/>
    <cellStyle name="Normal 6 5 4 3 5" xfId="22998"/>
    <cellStyle name="Normal 6 5 4 3 6" xfId="22999"/>
    <cellStyle name="Normal 6 5 4 3 7" xfId="23000"/>
    <cellStyle name="Normal 6 5 4 3 8" xfId="23001"/>
    <cellStyle name="Normal 6 5 4 3 9" xfId="23002"/>
    <cellStyle name="Normal 6 5 4 4" xfId="23003"/>
    <cellStyle name="Normal 6 5 4 4 2" xfId="23004"/>
    <cellStyle name="Normal 6 5 4 4 2 2" xfId="23005"/>
    <cellStyle name="Normal 6 5 4 4 3" xfId="23006"/>
    <cellStyle name="Normal 6 5 4 5" xfId="23007"/>
    <cellStyle name="Normal 6 5 4 5 2" xfId="23008"/>
    <cellStyle name="Normal 6 5 4 5 2 2" xfId="23009"/>
    <cellStyle name="Normal 6 5 4 5 3" xfId="23010"/>
    <cellStyle name="Normal 6 5 4 6" xfId="23011"/>
    <cellStyle name="Normal 6 5 4 6 2" xfId="23012"/>
    <cellStyle name="Normal 6 5 4 6 2 2" xfId="23013"/>
    <cellStyle name="Normal 6 5 4 6 3" xfId="23014"/>
    <cellStyle name="Normal 6 5 4 7" xfId="23015"/>
    <cellStyle name="Normal 6 5 4 7 2" xfId="23016"/>
    <cellStyle name="Normal 6 5 4 7 2 2" xfId="23017"/>
    <cellStyle name="Normal 6 5 4 7 3" xfId="23018"/>
    <cellStyle name="Normal 6 5 4 8" xfId="23019"/>
    <cellStyle name="Normal 6 5 4 8 2" xfId="23020"/>
    <cellStyle name="Normal 6 5 4 8 2 2" xfId="23021"/>
    <cellStyle name="Normal 6 5 4 8 3" xfId="23022"/>
    <cellStyle name="Normal 6 5 4 9" xfId="23023"/>
    <cellStyle name="Normal 6 5 4 9 2" xfId="23024"/>
    <cellStyle name="Normal 6 5 4 9 2 2" xfId="23025"/>
    <cellStyle name="Normal 6 5 4 9 3" xfId="23026"/>
    <cellStyle name="Normal 6 5 5" xfId="23027"/>
    <cellStyle name="Normal 6 5 5 10" xfId="23028"/>
    <cellStyle name="Normal 6 5 5 10 2" xfId="23029"/>
    <cellStyle name="Normal 6 5 5 10 2 2" xfId="23030"/>
    <cellStyle name="Normal 6 5 5 10 3" xfId="23031"/>
    <cellStyle name="Normal 6 5 5 11" xfId="23032"/>
    <cellStyle name="Normal 6 5 5 11 2" xfId="23033"/>
    <cellStyle name="Normal 6 5 5 11 2 2" xfId="23034"/>
    <cellStyle name="Normal 6 5 5 11 3" xfId="23035"/>
    <cellStyle name="Normal 6 5 5 12" xfId="23036"/>
    <cellStyle name="Normal 6 5 5 12 2" xfId="23037"/>
    <cellStyle name="Normal 6 5 5 12 2 2" xfId="23038"/>
    <cellStyle name="Normal 6 5 5 12 3" xfId="23039"/>
    <cellStyle name="Normal 6 5 5 13" xfId="23040"/>
    <cellStyle name="Normal 6 5 5 13 2" xfId="23041"/>
    <cellStyle name="Normal 6 5 5 13 2 2" xfId="23042"/>
    <cellStyle name="Normal 6 5 5 13 3" xfId="23043"/>
    <cellStyle name="Normal 6 5 5 14" xfId="23044"/>
    <cellStyle name="Normal 6 5 5 14 2" xfId="23045"/>
    <cellStyle name="Normal 6 5 5 14 2 2" xfId="23046"/>
    <cellStyle name="Normal 6 5 5 14 3" xfId="23047"/>
    <cellStyle name="Normal 6 5 5 15" xfId="23048"/>
    <cellStyle name="Normal 6 5 5 15 2" xfId="23049"/>
    <cellStyle name="Normal 6 5 5 15 2 2" xfId="23050"/>
    <cellStyle name="Normal 6 5 5 15 3" xfId="23051"/>
    <cellStyle name="Normal 6 5 5 16" xfId="23052"/>
    <cellStyle name="Normal 6 5 5 16 2" xfId="23053"/>
    <cellStyle name="Normal 6 5 5 17" xfId="23054"/>
    <cellStyle name="Normal 6 5 5 18" xfId="23055"/>
    <cellStyle name="Normal 6 5 5 19" xfId="23056"/>
    <cellStyle name="Normal 6 5 5 2" xfId="23057"/>
    <cellStyle name="Normal 6 5 5 2 10" xfId="23058"/>
    <cellStyle name="Normal 6 5 5 2 2" xfId="23059"/>
    <cellStyle name="Normal 6 5 5 2 2 2" xfId="23060"/>
    <cellStyle name="Normal 6 5 5 2 3" xfId="23061"/>
    <cellStyle name="Normal 6 5 5 2 4" xfId="23062"/>
    <cellStyle name="Normal 6 5 5 2 5" xfId="23063"/>
    <cellStyle name="Normal 6 5 5 2 6" xfId="23064"/>
    <cellStyle name="Normal 6 5 5 2 7" xfId="23065"/>
    <cellStyle name="Normal 6 5 5 2 8" xfId="23066"/>
    <cellStyle name="Normal 6 5 5 2 9" xfId="23067"/>
    <cellStyle name="Normal 6 5 5 20" xfId="23068"/>
    <cellStyle name="Normal 6 5 5 21" xfId="23069"/>
    <cellStyle name="Normal 6 5 5 22" xfId="23070"/>
    <cellStyle name="Normal 6 5 5 23" xfId="23071"/>
    <cellStyle name="Normal 6 5 5 24" xfId="23072"/>
    <cellStyle name="Normal 6 5 5 3" xfId="23073"/>
    <cellStyle name="Normal 6 5 5 3 10" xfId="23074"/>
    <cellStyle name="Normal 6 5 5 3 2" xfId="23075"/>
    <cellStyle name="Normal 6 5 5 3 2 2" xfId="23076"/>
    <cellStyle name="Normal 6 5 5 3 3" xfId="23077"/>
    <cellStyle name="Normal 6 5 5 3 4" xfId="23078"/>
    <cellStyle name="Normal 6 5 5 3 5" xfId="23079"/>
    <cellStyle name="Normal 6 5 5 3 6" xfId="23080"/>
    <cellStyle name="Normal 6 5 5 3 7" xfId="23081"/>
    <cellStyle name="Normal 6 5 5 3 8" xfId="23082"/>
    <cellStyle name="Normal 6 5 5 3 9" xfId="23083"/>
    <cellStyle name="Normal 6 5 5 4" xfId="23084"/>
    <cellStyle name="Normal 6 5 5 4 2" xfId="23085"/>
    <cellStyle name="Normal 6 5 5 4 2 2" xfId="23086"/>
    <cellStyle name="Normal 6 5 5 4 3" xfId="23087"/>
    <cellStyle name="Normal 6 5 5 5" xfId="23088"/>
    <cellStyle name="Normal 6 5 5 5 2" xfId="23089"/>
    <cellStyle name="Normal 6 5 5 5 2 2" xfId="23090"/>
    <cellStyle name="Normal 6 5 5 5 3" xfId="23091"/>
    <cellStyle name="Normal 6 5 5 6" xfId="23092"/>
    <cellStyle name="Normal 6 5 5 6 2" xfId="23093"/>
    <cellStyle name="Normal 6 5 5 6 2 2" xfId="23094"/>
    <cellStyle name="Normal 6 5 5 6 3" xfId="23095"/>
    <cellStyle name="Normal 6 5 5 7" xfId="23096"/>
    <cellStyle name="Normal 6 5 5 7 2" xfId="23097"/>
    <cellStyle name="Normal 6 5 5 7 2 2" xfId="23098"/>
    <cellStyle name="Normal 6 5 5 7 3" xfId="23099"/>
    <cellStyle name="Normal 6 5 5 8" xfId="23100"/>
    <cellStyle name="Normal 6 5 5 8 2" xfId="23101"/>
    <cellStyle name="Normal 6 5 5 8 2 2" xfId="23102"/>
    <cellStyle name="Normal 6 5 5 8 3" xfId="23103"/>
    <cellStyle name="Normal 6 5 5 9" xfId="23104"/>
    <cellStyle name="Normal 6 5 5 9 2" xfId="23105"/>
    <cellStyle name="Normal 6 5 5 9 2 2" xfId="23106"/>
    <cellStyle name="Normal 6 5 5 9 3" xfId="23107"/>
    <cellStyle name="Normal 6 5 6" xfId="23108"/>
    <cellStyle name="Normal 6 5 6 10" xfId="23109"/>
    <cellStyle name="Normal 6 5 6 2" xfId="23110"/>
    <cellStyle name="Normal 6 5 6 2 2" xfId="23111"/>
    <cellStyle name="Normal 6 5 6 3" xfId="23112"/>
    <cellStyle name="Normal 6 5 6 4" xfId="23113"/>
    <cellStyle name="Normal 6 5 6 5" xfId="23114"/>
    <cellStyle name="Normal 6 5 6 6" xfId="23115"/>
    <cellStyle name="Normal 6 5 6 7" xfId="23116"/>
    <cellStyle name="Normal 6 5 6 8" xfId="23117"/>
    <cellStyle name="Normal 6 5 6 9" xfId="23118"/>
    <cellStyle name="Normal 6 5 7" xfId="23119"/>
    <cellStyle name="Normal 6 5 7 10" xfId="23120"/>
    <cellStyle name="Normal 6 5 7 2" xfId="23121"/>
    <cellStyle name="Normal 6 5 7 2 2" xfId="23122"/>
    <cellStyle name="Normal 6 5 7 3" xfId="23123"/>
    <cellStyle name="Normal 6 5 7 4" xfId="23124"/>
    <cellStyle name="Normal 6 5 7 5" xfId="23125"/>
    <cellStyle name="Normal 6 5 7 6" xfId="23126"/>
    <cellStyle name="Normal 6 5 7 7" xfId="23127"/>
    <cellStyle name="Normal 6 5 7 8" xfId="23128"/>
    <cellStyle name="Normal 6 5 7 9" xfId="23129"/>
    <cellStyle name="Normal 6 5 8" xfId="23130"/>
    <cellStyle name="Normal 6 5 8 2" xfId="23131"/>
    <cellStyle name="Normal 6 5 8 2 2" xfId="23132"/>
    <cellStyle name="Normal 6 5 8 3" xfId="23133"/>
    <cellStyle name="Normal 6 5 9" xfId="23134"/>
    <cellStyle name="Normal 6 5 9 2" xfId="23135"/>
    <cellStyle name="Normal 6 5 9 2 2" xfId="23136"/>
    <cellStyle name="Normal 6 5 9 3" xfId="23137"/>
    <cellStyle name="Normal 6 50" xfId="23138"/>
    <cellStyle name="Normal 6 51" xfId="23139"/>
    <cellStyle name="Normal 6 52" xfId="23140"/>
    <cellStyle name="Normal 6 53" xfId="23141"/>
    <cellStyle name="Normal 6 54" xfId="23142"/>
    <cellStyle name="Normal 6 55" xfId="23143"/>
    <cellStyle name="Normal 6 56" xfId="23144"/>
    <cellStyle name="Normal 6 6" xfId="23145"/>
    <cellStyle name="Normal 6 6 10" xfId="23146"/>
    <cellStyle name="Normal 6 6 10 2" xfId="23147"/>
    <cellStyle name="Normal 6 6 10 2 2" xfId="23148"/>
    <cellStyle name="Normal 6 6 10 3" xfId="23149"/>
    <cellStyle name="Normal 6 6 11" xfId="23150"/>
    <cellStyle name="Normal 6 6 11 2" xfId="23151"/>
    <cellStyle name="Normal 6 6 11 2 2" xfId="23152"/>
    <cellStyle name="Normal 6 6 11 3" xfId="23153"/>
    <cellStyle name="Normal 6 6 12" xfId="23154"/>
    <cellStyle name="Normal 6 6 12 2" xfId="23155"/>
    <cellStyle name="Normal 6 6 12 2 2" xfId="23156"/>
    <cellStyle name="Normal 6 6 12 3" xfId="23157"/>
    <cellStyle name="Normal 6 6 13" xfId="23158"/>
    <cellStyle name="Normal 6 6 13 2" xfId="23159"/>
    <cellStyle name="Normal 6 6 13 2 2" xfId="23160"/>
    <cellStyle name="Normal 6 6 13 3" xfId="23161"/>
    <cellStyle name="Normal 6 6 14" xfId="23162"/>
    <cellStyle name="Normal 6 6 14 2" xfId="23163"/>
    <cellStyle name="Normal 6 6 14 2 2" xfId="23164"/>
    <cellStyle name="Normal 6 6 14 3" xfId="23165"/>
    <cellStyle name="Normal 6 6 15" xfId="23166"/>
    <cellStyle name="Normal 6 6 15 2" xfId="23167"/>
    <cellStyle name="Normal 6 6 15 2 2" xfId="23168"/>
    <cellStyle name="Normal 6 6 15 3" xfId="23169"/>
    <cellStyle name="Normal 6 6 16" xfId="23170"/>
    <cellStyle name="Normal 6 6 16 2" xfId="23171"/>
    <cellStyle name="Normal 6 6 16 2 2" xfId="23172"/>
    <cellStyle name="Normal 6 6 16 3" xfId="23173"/>
    <cellStyle name="Normal 6 6 17" xfId="23174"/>
    <cellStyle name="Normal 6 6 17 2" xfId="23175"/>
    <cellStyle name="Normal 6 6 17 2 2" xfId="23176"/>
    <cellStyle name="Normal 6 6 17 3" xfId="23177"/>
    <cellStyle name="Normal 6 6 18" xfId="23178"/>
    <cellStyle name="Normal 6 6 18 2" xfId="23179"/>
    <cellStyle name="Normal 6 6 18 2 2" xfId="23180"/>
    <cellStyle name="Normal 6 6 18 3" xfId="23181"/>
    <cellStyle name="Normal 6 6 19" xfId="23182"/>
    <cellStyle name="Normal 6 6 19 2" xfId="23183"/>
    <cellStyle name="Normal 6 6 19 2 2" xfId="23184"/>
    <cellStyle name="Normal 6 6 19 3" xfId="23185"/>
    <cellStyle name="Normal 6 6 2" xfId="23186"/>
    <cellStyle name="Normal 6 6 2 10" xfId="23187"/>
    <cellStyle name="Normal 6 6 2 10 2" xfId="23188"/>
    <cellStyle name="Normal 6 6 2 10 2 2" xfId="23189"/>
    <cellStyle name="Normal 6 6 2 10 3" xfId="23190"/>
    <cellStyle name="Normal 6 6 2 11" xfId="23191"/>
    <cellStyle name="Normal 6 6 2 11 2" xfId="23192"/>
    <cellStyle name="Normal 6 6 2 11 2 2" xfId="23193"/>
    <cellStyle name="Normal 6 6 2 11 3" xfId="23194"/>
    <cellStyle name="Normal 6 6 2 12" xfId="23195"/>
    <cellStyle name="Normal 6 6 2 12 2" xfId="23196"/>
    <cellStyle name="Normal 6 6 2 12 2 2" xfId="23197"/>
    <cellStyle name="Normal 6 6 2 12 3" xfId="23198"/>
    <cellStyle name="Normal 6 6 2 13" xfId="23199"/>
    <cellStyle name="Normal 6 6 2 13 2" xfId="23200"/>
    <cellStyle name="Normal 6 6 2 13 2 2" xfId="23201"/>
    <cellStyle name="Normal 6 6 2 13 3" xfId="23202"/>
    <cellStyle name="Normal 6 6 2 14" xfId="23203"/>
    <cellStyle name="Normal 6 6 2 14 2" xfId="23204"/>
    <cellStyle name="Normal 6 6 2 14 2 2" xfId="23205"/>
    <cellStyle name="Normal 6 6 2 14 3" xfId="23206"/>
    <cellStyle name="Normal 6 6 2 15" xfId="23207"/>
    <cellStyle name="Normal 6 6 2 15 2" xfId="23208"/>
    <cellStyle name="Normal 6 6 2 15 2 2" xfId="23209"/>
    <cellStyle name="Normal 6 6 2 15 3" xfId="23210"/>
    <cellStyle name="Normal 6 6 2 16" xfId="23211"/>
    <cellStyle name="Normal 6 6 2 16 2" xfId="23212"/>
    <cellStyle name="Normal 6 6 2 17" xfId="23213"/>
    <cellStyle name="Normal 6 6 2 18" xfId="23214"/>
    <cellStyle name="Normal 6 6 2 19" xfId="23215"/>
    <cellStyle name="Normal 6 6 2 2" xfId="23216"/>
    <cellStyle name="Normal 6 6 2 2 10" xfId="23217"/>
    <cellStyle name="Normal 6 6 2 2 2" xfId="23218"/>
    <cellStyle name="Normal 6 6 2 2 2 2" xfId="23219"/>
    <cellStyle name="Normal 6 6 2 2 3" xfId="23220"/>
    <cellStyle name="Normal 6 6 2 2 4" xfId="23221"/>
    <cellStyle name="Normal 6 6 2 2 5" xfId="23222"/>
    <cellStyle name="Normal 6 6 2 2 6" xfId="23223"/>
    <cellStyle name="Normal 6 6 2 2 7" xfId="23224"/>
    <cellStyle name="Normal 6 6 2 2 8" xfId="23225"/>
    <cellStyle name="Normal 6 6 2 2 9" xfId="23226"/>
    <cellStyle name="Normal 6 6 2 20" xfId="23227"/>
    <cellStyle name="Normal 6 6 2 21" xfId="23228"/>
    <cellStyle name="Normal 6 6 2 22" xfId="23229"/>
    <cellStyle name="Normal 6 6 2 23" xfId="23230"/>
    <cellStyle name="Normal 6 6 2 24" xfId="23231"/>
    <cellStyle name="Normal 6 6 2 3" xfId="23232"/>
    <cellStyle name="Normal 6 6 2 3 10" xfId="23233"/>
    <cellStyle name="Normal 6 6 2 3 2" xfId="23234"/>
    <cellStyle name="Normal 6 6 2 3 2 2" xfId="23235"/>
    <cellStyle name="Normal 6 6 2 3 3" xfId="23236"/>
    <cellStyle name="Normal 6 6 2 3 4" xfId="23237"/>
    <cellStyle name="Normal 6 6 2 3 5" xfId="23238"/>
    <cellStyle name="Normal 6 6 2 3 6" xfId="23239"/>
    <cellStyle name="Normal 6 6 2 3 7" xfId="23240"/>
    <cellStyle name="Normal 6 6 2 3 8" xfId="23241"/>
    <cellStyle name="Normal 6 6 2 3 9" xfId="23242"/>
    <cellStyle name="Normal 6 6 2 4" xfId="23243"/>
    <cellStyle name="Normal 6 6 2 4 2" xfId="23244"/>
    <cellStyle name="Normal 6 6 2 4 2 2" xfId="23245"/>
    <cellStyle name="Normal 6 6 2 4 3" xfId="23246"/>
    <cellStyle name="Normal 6 6 2 5" xfId="23247"/>
    <cellStyle name="Normal 6 6 2 5 2" xfId="23248"/>
    <cellStyle name="Normal 6 6 2 5 2 2" xfId="23249"/>
    <cellStyle name="Normal 6 6 2 5 3" xfId="23250"/>
    <cellStyle name="Normal 6 6 2 6" xfId="23251"/>
    <cellStyle name="Normal 6 6 2 6 2" xfId="23252"/>
    <cellStyle name="Normal 6 6 2 6 2 2" xfId="23253"/>
    <cellStyle name="Normal 6 6 2 6 3" xfId="23254"/>
    <cellStyle name="Normal 6 6 2 7" xfId="23255"/>
    <cellStyle name="Normal 6 6 2 7 2" xfId="23256"/>
    <cellStyle name="Normal 6 6 2 7 2 2" xfId="23257"/>
    <cellStyle name="Normal 6 6 2 7 3" xfId="23258"/>
    <cellStyle name="Normal 6 6 2 8" xfId="23259"/>
    <cellStyle name="Normal 6 6 2 8 2" xfId="23260"/>
    <cellStyle name="Normal 6 6 2 8 2 2" xfId="23261"/>
    <cellStyle name="Normal 6 6 2 8 3" xfId="23262"/>
    <cellStyle name="Normal 6 6 2 9" xfId="23263"/>
    <cellStyle name="Normal 6 6 2 9 2" xfId="23264"/>
    <cellStyle name="Normal 6 6 2 9 2 2" xfId="23265"/>
    <cellStyle name="Normal 6 6 2 9 3" xfId="23266"/>
    <cellStyle name="Normal 6 6 20" xfId="23267"/>
    <cellStyle name="Normal 6 6 20 2" xfId="23268"/>
    <cellStyle name="Normal 6 6 21" xfId="23269"/>
    <cellStyle name="Normal 6 6 22" xfId="23270"/>
    <cellStyle name="Normal 6 6 23" xfId="23271"/>
    <cellStyle name="Normal 6 6 24" xfId="23272"/>
    <cellStyle name="Normal 6 6 25" xfId="23273"/>
    <cellStyle name="Normal 6 6 26" xfId="23274"/>
    <cellStyle name="Normal 6 6 27" xfId="23275"/>
    <cellStyle name="Normal 6 6 28" xfId="23276"/>
    <cellStyle name="Normal 6 6 3" xfId="23277"/>
    <cellStyle name="Normal 6 6 3 10" xfId="23278"/>
    <cellStyle name="Normal 6 6 3 10 2" xfId="23279"/>
    <cellStyle name="Normal 6 6 3 10 2 2" xfId="23280"/>
    <cellStyle name="Normal 6 6 3 10 3" xfId="23281"/>
    <cellStyle name="Normal 6 6 3 11" xfId="23282"/>
    <cellStyle name="Normal 6 6 3 11 2" xfId="23283"/>
    <cellStyle name="Normal 6 6 3 11 2 2" xfId="23284"/>
    <cellStyle name="Normal 6 6 3 11 3" xfId="23285"/>
    <cellStyle name="Normal 6 6 3 12" xfId="23286"/>
    <cellStyle name="Normal 6 6 3 12 2" xfId="23287"/>
    <cellStyle name="Normal 6 6 3 12 2 2" xfId="23288"/>
    <cellStyle name="Normal 6 6 3 12 3" xfId="23289"/>
    <cellStyle name="Normal 6 6 3 13" xfId="23290"/>
    <cellStyle name="Normal 6 6 3 13 2" xfId="23291"/>
    <cellStyle name="Normal 6 6 3 13 2 2" xfId="23292"/>
    <cellStyle name="Normal 6 6 3 13 3" xfId="23293"/>
    <cellStyle name="Normal 6 6 3 14" xfId="23294"/>
    <cellStyle name="Normal 6 6 3 14 2" xfId="23295"/>
    <cellStyle name="Normal 6 6 3 14 2 2" xfId="23296"/>
    <cellStyle name="Normal 6 6 3 14 3" xfId="23297"/>
    <cellStyle name="Normal 6 6 3 15" xfId="23298"/>
    <cellStyle name="Normal 6 6 3 15 2" xfId="23299"/>
    <cellStyle name="Normal 6 6 3 15 2 2" xfId="23300"/>
    <cellStyle name="Normal 6 6 3 15 3" xfId="23301"/>
    <cellStyle name="Normal 6 6 3 16" xfId="23302"/>
    <cellStyle name="Normal 6 6 3 16 2" xfId="23303"/>
    <cellStyle name="Normal 6 6 3 17" xfId="23304"/>
    <cellStyle name="Normal 6 6 3 18" xfId="23305"/>
    <cellStyle name="Normal 6 6 3 19" xfId="23306"/>
    <cellStyle name="Normal 6 6 3 2" xfId="23307"/>
    <cellStyle name="Normal 6 6 3 2 10" xfId="23308"/>
    <cellStyle name="Normal 6 6 3 2 2" xfId="23309"/>
    <cellStyle name="Normal 6 6 3 2 2 2" xfId="23310"/>
    <cellStyle name="Normal 6 6 3 2 3" xfId="23311"/>
    <cellStyle name="Normal 6 6 3 2 4" xfId="23312"/>
    <cellStyle name="Normal 6 6 3 2 5" xfId="23313"/>
    <cellStyle name="Normal 6 6 3 2 6" xfId="23314"/>
    <cellStyle name="Normal 6 6 3 2 7" xfId="23315"/>
    <cellStyle name="Normal 6 6 3 2 8" xfId="23316"/>
    <cellStyle name="Normal 6 6 3 2 9" xfId="23317"/>
    <cellStyle name="Normal 6 6 3 20" xfId="23318"/>
    <cellStyle name="Normal 6 6 3 21" xfId="23319"/>
    <cellStyle name="Normal 6 6 3 22" xfId="23320"/>
    <cellStyle name="Normal 6 6 3 23" xfId="23321"/>
    <cellStyle name="Normal 6 6 3 24" xfId="23322"/>
    <cellStyle name="Normal 6 6 3 3" xfId="23323"/>
    <cellStyle name="Normal 6 6 3 3 10" xfId="23324"/>
    <cellStyle name="Normal 6 6 3 3 2" xfId="23325"/>
    <cellStyle name="Normal 6 6 3 3 2 2" xfId="23326"/>
    <cellStyle name="Normal 6 6 3 3 3" xfId="23327"/>
    <cellStyle name="Normal 6 6 3 3 4" xfId="23328"/>
    <cellStyle name="Normal 6 6 3 3 5" xfId="23329"/>
    <cellStyle name="Normal 6 6 3 3 6" xfId="23330"/>
    <cellStyle name="Normal 6 6 3 3 7" xfId="23331"/>
    <cellStyle name="Normal 6 6 3 3 8" xfId="23332"/>
    <cellStyle name="Normal 6 6 3 3 9" xfId="23333"/>
    <cellStyle name="Normal 6 6 3 4" xfId="23334"/>
    <cellStyle name="Normal 6 6 3 4 2" xfId="23335"/>
    <cellStyle name="Normal 6 6 3 4 2 2" xfId="23336"/>
    <cellStyle name="Normal 6 6 3 4 3" xfId="23337"/>
    <cellStyle name="Normal 6 6 3 5" xfId="23338"/>
    <cellStyle name="Normal 6 6 3 5 2" xfId="23339"/>
    <cellStyle name="Normal 6 6 3 5 2 2" xfId="23340"/>
    <cellStyle name="Normal 6 6 3 5 3" xfId="23341"/>
    <cellStyle name="Normal 6 6 3 6" xfId="23342"/>
    <cellStyle name="Normal 6 6 3 6 2" xfId="23343"/>
    <cellStyle name="Normal 6 6 3 6 2 2" xfId="23344"/>
    <cellStyle name="Normal 6 6 3 6 3" xfId="23345"/>
    <cellStyle name="Normal 6 6 3 7" xfId="23346"/>
    <cellStyle name="Normal 6 6 3 7 2" xfId="23347"/>
    <cellStyle name="Normal 6 6 3 7 2 2" xfId="23348"/>
    <cellStyle name="Normal 6 6 3 7 3" xfId="23349"/>
    <cellStyle name="Normal 6 6 3 8" xfId="23350"/>
    <cellStyle name="Normal 6 6 3 8 2" xfId="23351"/>
    <cellStyle name="Normal 6 6 3 8 2 2" xfId="23352"/>
    <cellStyle name="Normal 6 6 3 8 3" xfId="23353"/>
    <cellStyle name="Normal 6 6 3 9" xfId="23354"/>
    <cellStyle name="Normal 6 6 3 9 2" xfId="23355"/>
    <cellStyle name="Normal 6 6 3 9 2 2" xfId="23356"/>
    <cellStyle name="Normal 6 6 3 9 3" xfId="23357"/>
    <cellStyle name="Normal 6 6 4" xfId="23358"/>
    <cellStyle name="Normal 6 6 4 10" xfId="23359"/>
    <cellStyle name="Normal 6 6 4 10 2" xfId="23360"/>
    <cellStyle name="Normal 6 6 4 10 2 2" xfId="23361"/>
    <cellStyle name="Normal 6 6 4 10 3" xfId="23362"/>
    <cellStyle name="Normal 6 6 4 11" xfId="23363"/>
    <cellStyle name="Normal 6 6 4 11 2" xfId="23364"/>
    <cellStyle name="Normal 6 6 4 11 2 2" xfId="23365"/>
    <cellStyle name="Normal 6 6 4 11 3" xfId="23366"/>
    <cellStyle name="Normal 6 6 4 12" xfId="23367"/>
    <cellStyle name="Normal 6 6 4 12 2" xfId="23368"/>
    <cellStyle name="Normal 6 6 4 12 2 2" xfId="23369"/>
    <cellStyle name="Normal 6 6 4 12 3" xfId="23370"/>
    <cellStyle name="Normal 6 6 4 13" xfId="23371"/>
    <cellStyle name="Normal 6 6 4 13 2" xfId="23372"/>
    <cellStyle name="Normal 6 6 4 13 2 2" xfId="23373"/>
    <cellStyle name="Normal 6 6 4 13 3" xfId="23374"/>
    <cellStyle name="Normal 6 6 4 14" xfId="23375"/>
    <cellStyle name="Normal 6 6 4 14 2" xfId="23376"/>
    <cellStyle name="Normal 6 6 4 14 2 2" xfId="23377"/>
    <cellStyle name="Normal 6 6 4 14 3" xfId="23378"/>
    <cellStyle name="Normal 6 6 4 15" xfId="23379"/>
    <cellStyle name="Normal 6 6 4 15 2" xfId="23380"/>
    <cellStyle name="Normal 6 6 4 15 2 2" xfId="23381"/>
    <cellStyle name="Normal 6 6 4 15 3" xfId="23382"/>
    <cellStyle name="Normal 6 6 4 16" xfId="23383"/>
    <cellStyle name="Normal 6 6 4 16 2" xfId="23384"/>
    <cellStyle name="Normal 6 6 4 17" xfId="23385"/>
    <cellStyle name="Normal 6 6 4 18" xfId="23386"/>
    <cellStyle name="Normal 6 6 4 19" xfId="23387"/>
    <cellStyle name="Normal 6 6 4 2" xfId="23388"/>
    <cellStyle name="Normal 6 6 4 2 10" xfId="23389"/>
    <cellStyle name="Normal 6 6 4 2 2" xfId="23390"/>
    <cellStyle name="Normal 6 6 4 2 2 2" xfId="23391"/>
    <cellStyle name="Normal 6 6 4 2 3" xfId="23392"/>
    <cellStyle name="Normal 6 6 4 2 4" xfId="23393"/>
    <cellStyle name="Normal 6 6 4 2 5" xfId="23394"/>
    <cellStyle name="Normal 6 6 4 2 6" xfId="23395"/>
    <cellStyle name="Normal 6 6 4 2 7" xfId="23396"/>
    <cellStyle name="Normal 6 6 4 2 8" xfId="23397"/>
    <cellStyle name="Normal 6 6 4 2 9" xfId="23398"/>
    <cellStyle name="Normal 6 6 4 20" xfId="23399"/>
    <cellStyle name="Normal 6 6 4 21" xfId="23400"/>
    <cellStyle name="Normal 6 6 4 22" xfId="23401"/>
    <cellStyle name="Normal 6 6 4 23" xfId="23402"/>
    <cellStyle name="Normal 6 6 4 24" xfId="23403"/>
    <cellStyle name="Normal 6 6 4 3" xfId="23404"/>
    <cellStyle name="Normal 6 6 4 3 10" xfId="23405"/>
    <cellStyle name="Normal 6 6 4 3 2" xfId="23406"/>
    <cellStyle name="Normal 6 6 4 3 2 2" xfId="23407"/>
    <cellStyle name="Normal 6 6 4 3 3" xfId="23408"/>
    <cellStyle name="Normal 6 6 4 3 4" xfId="23409"/>
    <cellStyle name="Normal 6 6 4 3 5" xfId="23410"/>
    <cellStyle name="Normal 6 6 4 3 6" xfId="23411"/>
    <cellStyle name="Normal 6 6 4 3 7" xfId="23412"/>
    <cellStyle name="Normal 6 6 4 3 8" xfId="23413"/>
    <cellStyle name="Normal 6 6 4 3 9" xfId="23414"/>
    <cellStyle name="Normal 6 6 4 4" xfId="23415"/>
    <cellStyle name="Normal 6 6 4 4 2" xfId="23416"/>
    <cellStyle name="Normal 6 6 4 4 2 2" xfId="23417"/>
    <cellStyle name="Normal 6 6 4 4 3" xfId="23418"/>
    <cellStyle name="Normal 6 6 4 5" xfId="23419"/>
    <cellStyle name="Normal 6 6 4 5 2" xfId="23420"/>
    <cellStyle name="Normal 6 6 4 5 2 2" xfId="23421"/>
    <cellStyle name="Normal 6 6 4 5 3" xfId="23422"/>
    <cellStyle name="Normal 6 6 4 6" xfId="23423"/>
    <cellStyle name="Normal 6 6 4 6 2" xfId="23424"/>
    <cellStyle name="Normal 6 6 4 6 2 2" xfId="23425"/>
    <cellStyle name="Normal 6 6 4 6 3" xfId="23426"/>
    <cellStyle name="Normal 6 6 4 7" xfId="23427"/>
    <cellStyle name="Normal 6 6 4 7 2" xfId="23428"/>
    <cellStyle name="Normal 6 6 4 7 2 2" xfId="23429"/>
    <cellStyle name="Normal 6 6 4 7 3" xfId="23430"/>
    <cellStyle name="Normal 6 6 4 8" xfId="23431"/>
    <cellStyle name="Normal 6 6 4 8 2" xfId="23432"/>
    <cellStyle name="Normal 6 6 4 8 2 2" xfId="23433"/>
    <cellStyle name="Normal 6 6 4 8 3" xfId="23434"/>
    <cellStyle name="Normal 6 6 4 9" xfId="23435"/>
    <cellStyle name="Normal 6 6 4 9 2" xfId="23436"/>
    <cellStyle name="Normal 6 6 4 9 2 2" xfId="23437"/>
    <cellStyle name="Normal 6 6 4 9 3" xfId="23438"/>
    <cellStyle name="Normal 6 6 5" xfId="23439"/>
    <cellStyle name="Normal 6 6 5 10" xfId="23440"/>
    <cellStyle name="Normal 6 6 5 10 2" xfId="23441"/>
    <cellStyle name="Normal 6 6 5 10 2 2" xfId="23442"/>
    <cellStyle name="Normal 6 6 5 10 3" xfId="23443"/>
    <cellStyle name="Normal 6 6 5 11" xfId="23444"/>
    <cellStyle name="Normal 6 6 5 11 2" xfId="23445"/>
    <cellStyle name="Normal 6 6 5 11 2 2" xfId="23446"/>
    <cellStyle name="Normal 6 6 5 11 3" xfId="23447"/>
    <cellStyle name="Normal 6 6 5 12" xfId="23448"/>
    <cellStyle name="Normal 6 6 5 12 2" xfId="23449"/>
    <cellStyle name="Normal 6 6 5 12 2 2" xfId="23450"/>
    <cellStyle name="Normal 6 6 5 12 3" xfId="23451"/>
    <cellStyle name="Normal 6 6 5 13" xfId="23452"/>
    <cellStyle name="Normal 6 6 5 13 2" xfId="23453"/>
    <cellStyle name="Normal 6 6 5 13 2 2" xfId="23454"/>
    <cellStyle name="Normal 6 6 5 13 3" xfId="23455"/>
    <cellStyle name="Normal 6 6 5 14" xfId="23456"/>
    <cellStyle name="Normal 6 6 5 14 2" xfId="23457"/>
    <cellStyle name="Normal 6 6 5 14 2 2" xfId="23458"/>
    <cellStyle name="Normal 6 6 5 14 3" xfId="23459"/>
    <cellStyle name="Normal 6 6 5 15" xfId="23460"/>
    <cellStyle name="Normal 6 6 5 15 2" xfId="23461"/>
    <cellStyle name="Normal 6 6 5 15 2 2" xfId="23462"/>
    <cellStyle name="Normal 6 6 5 15 3" xfId="23463"/>
    <cellStyle name="Normal 6 6 5 16" xfId="23464"/>
    <cellStyle name="Normal 6 6 5 16 2" xfId="23465"/>
    <cellStyle name="Normal 6 6 5 17" xfId="23466"/>
    <cellStyle name="Normal 6 6 5 18" xfId="23467"/>
    <cellStyle name="Normal 6 6 5 19" xfId="23468"/>
    <cellStyle name="Normal 6 6 5 2" xfId="23469"/>
    <cellStyle name="Normal 6 6 5 2 10" xfId="23470"/>
    <cellStyle name="Normal 6 6 5 2 2" xfId="23471"/>
    <cellStyle name="Normal 6 6 5 2 2 2" xfId="23472"/>
    <cellStyle name="Normal 6 6 5 2 3" xfId="23473"/>
    <cellStyle name="Normal 6 6 5 2 4" xfId="23474"/>
    <cellStyle name="Normal 6 6 5 2 5" xfId="23475"/>
    <cellStyle name="Normal 6 6 5 2 6" xfId="23476"/>
    <cellStyle name="Normal 6 6 5 2 7" xfId="23477"/>
    <cellStyle name="Normal 6 6 5 2 8" xfId="23478"/>
    <cellStyle name="Normal 6 6 5 2 9" xfId="23479"/>
    <cellStyle name="Normal 6 6 5 20" xfId="23480"/>
    <cellStyle name="Normal 6 6 5 21" xfId="23481"/>
    <cellStyle name="Normal 6 6 5 22" xfId="23482"/>
    <cellStyle name="Normal 6 6 5 23" xfId="23483"/>
    <cellStyle name="Normal 6 6 5 24" xfId="23484"/>
    <cellStyle name="Normal 6 6 5 3" xfId="23485"/>
    <cellStyle name="Normal 6 6 5 3 10" xfId="23486"/>
    <cellStyle name="Normal 6 6 5 3 2" xfId="23487"/>
    <cellStyle name="Normal 6 6 5 3 2 2" xfId="23488"/>
    <cellStyle name="Normal 6 6 5 3 3" xfId="23489"/>
    <cellStyle name="Normal 6 6 5 3 4" xfId="23490"/>
    <cellStyle name="Normal 6 6 5 3 5" xfId="23491"/>
    <cellStyle name="Normal 6 6 5 3 6" xfId="23492"/>
    <cellStyle name="Normal 6 6 5 3 7" xfId="23493"/>
    <cellStyle name="Normal 6 6 5 3 8" xfId="23494"/>
    <cellStyle name="Normal 6 6 5 3 9" xfId="23495"/>
    <cellStyle name="Normal 6 6 5 4" xfId="23496"/>
    <cellStyle name="Normal 6 6 5 4 2" xfId="23497"/>
    <cellStyle name="Normal 6 6 5 4 2 2" xfId="23498"/>
    <cellStyle name="Normal 6 6 5 4 3" xfId="23499"/>
    <cellStyle name="Normal 6 6 5 5" xfId="23500"/>
    <cellStyle name="Normal 6 6 5 5 2" xfId="23501"/>
    <cellStyle name="Normal 6 6 5 5 2 2" xfId="23502"/>
    <cellStyle name="Normal 6 6 5 5 3" xfId="23503"/>
    <cellStyle name="Normal 6 6 5 6" xfId="23504"/>
    <cellStyle name="Normal 6 6 5 6 2" xfId="23505"/>
    <cellStyle name="Normal 6 6 5 6 2 2" xfId="23506"/>
    <cellStyle name="Normal 6 6 5 6 3" xfId="23507"/>
    <cellStyle name="Normal 6 6 5 7" xfId="23508"/>
    <cellStyle name="Normal 6 6 5 7 2" xfId="23509"/>
    <cellStyle name="Normal 6 6 5 7 2 2" xfId="23510"/>
    <cellStyle name="Normal 6 6 5 7 3" xfId="23511"/>
    <cellStyle name="Normal 6 6 5 8" xfId="23512"/>
    <cellStyle name="Normal 6 6 5 8 2" xfId="23513"/>
    <cellStyle name="Normal 6 6 5 8 2 2" xfId="23514"/>
    <cellStyle name="Normal 6 6 5 8 3" xfId="23515"/>
    <cellStyle name="Normal 6 6 5 9" xfId="23516"/>
    <cellStyle name="Normal 6 6 5 9 2" xfId="23517"/>
    <cellStyle name="Normal 6 6 5 9 2 2" xfId="23518"/>
    <cellStyle name="Normal 6 6 5 9 3" xfId="23519"/>
    <cellStyle name="Normal 6 6 6" xfId="23520"/>
    <cellStyle name="Normal 6 6 6 10" xfId="23521"/>
    <cellStyle name="Normal 6 6 6 2" xfId="23522"/>
    <cellStyle name="Normal 6 6 6 2 2" xfId="23523"/>
    <cellStyle name="Normal 6 6 6 3" xfId="23524"/>
    <cellStyle name="Normal 6 6 6 4" xfId="23525"/>
    <cellStyle name="Normal 6 6 6 5" xfId="23526"/>
    <cellStyle name="Normal 6 6 6 6" xfId="23527"/>
    <cellStyle name="Normal 6 6 6 7" xfId="23528"/>
    <cellStyle name="Normal 6 6 6 8" xfId="23529"/>
    <cellStyle name="Normal 6 6 6 9" xfId="23530"/>
    <cellStyle name="Normal 6 6 7" xfId="23531"/>
    <cellStyle name="Normal 6 6 7 10" xfId="23532"/>
    <cellStyle name="Normal 6 6 7 2" xfId="23533"/>
    <cellStyle name="Normal 6 6 7 2 2" xfId="23534"/>
    <cellStyle name="Normal 6 6 7 3" xfId="23535"/>
    <cellStyle name="Normal 6 6 7 4" xfId="23536"/>
    <cellStyle name="Normal 6 6 7 5" xfId="23537"/>
    <cellStyle name="Normal 6 6 7 6" xfId="23538"/>
    <cellStyle name="Normal 6 6 7 7" xfId="23539"/>
    <cellStyle name="Normal 6 6 7 8" xfId="23540"/>
    <cellStyle name="Normal 6 6 7 9" xfId="23541"/>
    <cellStyle name="Normal 6 6 8" xfId="23542"/>
    <cellStyle name="Normal 6 6 8 2" xfId="23543"/>
    <cellStyle name="Normal 6 6 8 2 2" xfId="23544"/>
    <cellStyle name="Normal 6 6 8 3" xfId="23545"/>
    <cellStyle name="Normal 6 6 9" xfId="23546"/>
    <cellStyle name="Normal 6 6 9 2" xfId="23547"/>
    <cellStyle name="Normal 6 6 9 2 2" xfId="23548"/>
    <cellStyle name="Normal 6 6 9 3" xfId="23549"/>
    <cellStyle name="Normal 6 7" xfId="23550"/>
    <cellStyle name="Normal 6 7 10" xfId="23551"/>
    <cellStyle name="Normal 6 7 10 2" xfId="23552"/>
    <cellStyle name="Normal 6 7 10 2 2" xfId="23553"/>
    <cellStyle name="Normal 6 7 10 3" xfId="23554"/>
    <cellStyle name="Normal 6 7 11" xfId="23555"/>
    <cellStyle name="Normal 6 7 11 2" xfId="23556"/>
    <cellStyle name="Normal 6 7 11 2 2" xfId="23557"/>
    <cellStyle name="Normal 6 7 11 3" xfId="23558"/>
    <cellStyle name="Normal 6 7 12" xfId="23559"/>
    <cellStyle name="Normal 6 7 12 2" xfId="23560"/>
    <cellStyle name="Normal 6 7 12 2 2" xfId="23561"/>
    <cellStyle name="Normal 6 7 12 3" xfId="23562"/>
    <cellStyle name="Normal 6 7 13" xfId="23563"/>
    <cellStyle name="Normal 6 7 13 2" xfId="23564"/>
    <cellStyle name="Normal 6 7 13 2 2" xfId="23565"/>
    <cellStyle name="Normal 6 7 13 3" xfId="23566"/>
    <cellStyle name="Normal 6 7 14" xfId="23567"/>
    <cellStyle name="Normal 6 7 14 2" xfId="23568"/>
    <cellStyle name="Normal 6 7 14 2 2" xfId="23569"/>
    <cellStyle name="Normal 6 7 14 3" xfId="23570"/>
    <cellStyle name="Normal 6 7 15" xfId="23571"/>
    <cellStyle name="Normal 6 7 15 2" xfId="23572"/>
    <cellStyle name="Normal 6 7 15 2 2" xfId="23573"/>
    <cellStyle name="Normal 6 7 15 3" xfId="23574"/>
    <cellStyle name="Normal 6 7 16" xfId="23575"/>
    <cellStyle name="Normal 6 7 16 2" xfId="23576"/>
    <cellStyle name="Normal 6 7 16 2 2" xfId="23577"/>
    <cellStyle name="Normal 6 7 16 3" xfId="23578"/>
    <cellStyle name="Normal 6 7 17" xfId="23579"/>
    <cellStyle name="Normal 6 7 17 2" xfId="23580"/>
    <cellStyle name="Normal 6 7 17 2 2" xfId="23581"/>
    <cellStyle name="Normal 6 7 17 3" xfId="23582"/>
    <cellStyle name="Normal 6 7 18" xfId="23583"/>
    <cellStyle name="Normal 6 7 18 2" xfId="23584"/>
    <cellStyle name="Normal 6 7 18 2 2" xfId="23585"/>
    <cellStyle name="Normal 6 7 18 3" xfId="23586"/>
    <cellStyle name="Normal 6 7 19" xfId="23587"/>
    <cellStyle name="Normal 6 7 19 2" xfId="23588"/>
    <cellStyle name="Normal 6 7 19 2 2" xfId="23589"/>
    <cellStyle name="Normal 6 7 19 3" xfId="23590"/>
    <cellStyle name="Normal 6 7 2" xfId="23591"/>
    <cellStyle name="Normal 6 7 2 10" xfId="23592"/>
    <cellStyle name="Normal 6 7 2 10 2" xfId="23593"/>
    <cellStyle name="Normal 6 7 2 10 2 2" xfId="23594"/>
    <cellStyle name="Normal 6 7 2 10 3" xfId="23595"/>
    <cellStyle name="Normal 6 7 2 11" xfId="23596"/>
    <cellStyle name="Normal 6 7 2 11 2" xfId="23597"/>
    <cellStyle name="Normal 6 7 2 11 2 2" xfId="23598"/>
    <cellStyle name="Normal 6 7 2 11 3" xfId="23599"/>
    <cellStyle name="Normal 6 7 2 12" xfId="23600"/>
    <cellStyle name="Normal 6 7 2 12 2" xfId="23601"/>
    <cellStyle name="Normal 6 7 2 12 2 2" xfId="23602"/>
    <cellStyle name="Normal 6 7 2 12 3" xfId="23603"/>
    <cellStyle name="Normal 6 7 2 13" xfId="23604"/>
    <cellStyle name="Normal 6 7 2 13 2" xfId="23605"/>
    <cellStyle name="Normal 6 7 2 13 2 2" xfId="23606"/>
    <cellStyle name="Normal 6 7 2 13 3" xfId="23607"/>
    <cellStyle name="Normal 6 7 2 14" xfId="23608"/>
    <cellStyle name="Normal 6 7 2 14 2" xfId="23609"/>
    <cellStyle name="Normal 6 7 2 14 2 2" xfId="23610"/>
    <cellStyle name="Normal 6 7 2 14 3" xfId="23611"/>
    <cellStyle name="Normal 6 7 2 15" xfId="23612"/>
    <cellStyle name="Normal 6 7 2 15 2" xfId="23613"/>
    <cellStyle name="Normal 6 7 2 15 2 2" xfId="23614"/>
    <cellStyle name="Normal 6 7 2 15 3" xfId="23615"/>
    <cellStyle name="Normal 6 7 2 16" xfId="23616"/>
    <cellStyle name="Normal 6 7 2 16 2" xfId="23617"/>
    <cellStyle name="Normal 6 7 2 17" xfId="23618"/>
    <cellStyle name="Normal 6 7 2 18" xfId="23619"/>
    <cellStyle name="Normal 6 7 2 19" xfId="23620"/>
    <cellStyle name="Normal 6 7 2 2" xfId="23621"/>
    <cellStyle name="Normal 6 7 2 2 10" xfId="23622"/>
    <cellStyle name="Normal 6 7 2 2 2" xfId="23623"/>
    <cellStyle name="Normal 6 7 2 2 2 2" xfId="23624"/>
    <cellStyle name="Normal 6 7 2 2 3" xfId="23625"/>
    <cellStyle name="Normal 6 7 2 2 4" xfId="23626"/>
    <cellStyle name="Normal 6 7 2 2 5" xfId="23627"/>
    <cellStyle name="Normal 6 7 2 2 6" xfId="23628"/>
    <cellStyle name="Normal 6 7 2 2 7" xfId="23629"/>
    <cellStyle name="Normal 6 7 2 2 8" xfId="23630"/>
    <cellStyle name="Normal 6 7 2 2 9" xfId="23631"/>
    <cellStyle name="Normal 6 7 2 20" xfId="23632"/>
    <cellStyle name="Normal 6 7 2 21" xfId="23633"/>
    <cellStyle name="Normal 6 7 2 22" xfId="23634"/>
    <cellStyle name="Normal 6 7 2 23" xfId="23635"/>
    <cellStyle name="Normal 6 7 2 24" xfId="23636"/>
    <cellStyle name="Normal 6 7 2 3" xfId="23637"/>
    <cellStyle name="Normal 6 7 2 3 10" xfId="23638"/>
    <cellStyle name="Normal 6 7 2 3 2" xfId="23639"/>
    <cellStyle name="Normal 6 7 2 3 2 2" xfId="23640"/>
    <cellStyle name="Normal 6 7 2 3 3" xfId="23641"/>
    <cellStyle name="Normal 6 7 2 3 4" xfId="23642"/>
    <cellStyle name="Normal 6 7 2 3 5" xfId="23643"/>
    <cellStyle name="Normal 6 7 2 3 6" xfId="23644"/>
    <cellStyle name="Normal 6 7 2 3 7" xfId="23645"/>
    <cellStyle name="Normal 6 7 2 3 8" xfId="23646"/>
    <cellStyle name="Normal 6 7 2 3 9" xfId="23647"/>
    <cellStyle name="Normal 6 7 2 4" xfId="23648"/>
    <cellStyle name="Normal 6 7 2 4 2" xfId="23649"/>
    <cellStyle name="Normal 6 7 2 4 2 2" xfId="23650"/>
    <cellStyle name="Normal 6 7 2 4 3" xfId="23651"/>
    <cellStyle name="Normal 6 7 2 5" xfId="23652"/>
    <cellStyle name="Normal 6 7 2 5 2" xfId="23653"/>
    <cellStyle name="Normal 6 7 2 5 2 2" xfId="23654"/>
    <cellStyle name="Normal 6 7 2 5 3" xfId="23655"/>
    <cellStyle name="Normal 6 7 2 6" xfId="23656"/>
    <cellStyle name="Normal 6 7 2 6 2" xfId="23657"/>
    <cellStyle name="Normal 6 7 2 6 2 2" xfId="23658"/>
    <cellStyle name="Normal 6 7 2 6 3" xfId="23659"/>
    <cellStyle name="Normal 6 7 2 7" xfId="23660"/>
    <cellStyle name="Normal 6 7 2 7 2" xfId="23661"/>
    <cellStyle name="Normal 6 7 2 7 2 2" xfId="23662"/>
    <cellStyle name="Normal 6 7 2 7 3" xfId="23663"/>
    <cellStyle name="Normal 6 7 2 8" xfId="23664"/>
    <cellStyle name="Normal 6 7 2 8 2" xfId="23665"/>
    <cellStyle name="Normal 6 7 2 8 2 2" xfId="23666"/>
    <cellStyle name="Normal 6 7 2 8 3" xfId="23667"/>
    <cellStyle name="Normal 6 7 2 9" xfId="23668"/>
    <cellStyle name="Normal 6 7 2 9 2" xfId="23669"/>
    <cellStyle name="Normal 6 7 2 9 2 2" xfId="23670"/>
    <cellStyle name="Normal 6 7 2 9 3" xfId="23671"/>
    <cellStyle name="Normal 6 7 20" xfId="23672"/>
    <cellStyle name="Normal 6 7 20 2" xfId="23673"/>
    <cellStyle name="Normal 6 7 21" xfId="23674"/>
    <cellStyle name="Normal 6 7 22" xfId="23675"/>
    <cellStyle name="Normal 6 7 23" xfId="23676"/>
    <cellStyle name="Normal 6 7 24" xfId="23677"/>
    <cellStyle name="Normal 6 7 25" xfId="23678"/>
    <cellStyle name="Normal 6 7 26" xfId="23679"/>
    <cellStyle name="Normal 6 7 27" xfId="23680"/>
    <cellStyle name="Normal 6 7 28" xfId="23681"/>
    <cellStyle name="Normal 6 7 3" xfId="23682"/>
    <cellStyle name="Normal 6 7 3 10" xfId="23683"/>
    <cellStyle name="Normal 6 7 3 10 2" xfId="23684"/>
    <cellStyle name="Normal 6 7 3 10 2 2" xfId="23685"/>
    <cellStyle name="Normal 6 7 3 10 3" xfId="23686"/>
    <cellStyle name="Normal 6 7 3 11" xfId="23687"/>
    <cellStyle name="Normal 6 7 3 11 2" xfId="23688"/>
    <cellStyle name="Normal 6 7 3 11 2 2" xfId="23689"/>
    <cellStyle name="Normal 6 7 3 11 3" xfId="23690"/>
    <cellStyle name="Normal 6 7 3 12" xfId="23691"/>
    <cellStyle name="Normal 6 7 3 12 2" xfId="23692"/>
    <cellStyle name="Normal 6 7 3 12 2 2" xfId="23693"/>
    <cellStyle name="Normal 6 7 3 12 3" xfId="23694"/>
    <cellStyle name="Normal 6 7 3 13" xfId="23695"/>
    <cellStyle name="Normal 6 7 3 13 2" xfId="23696"/>
    <cellStyle name="Normal 6 7 3 13 2 2" xfId="23697"/>
    <cellStyle name="Normal 6 7 3 13 3" xfId="23698"/>
    <cellStyle name="Normal 6 7 3 14" xfId="23699"/>
    <cellStyle name="Normal 6 7 3 14 2" xfId="23700"/>
    <cellStyle name="Normal 6 7 3 14 2 2" xfId="23701"/>
    <cellStyle name="Normal 6 7 3 14 3" xfId="23702"/>
    <cellStyle name="Normal 6 7 3 15" xfId="23703"/>
    <cellStyle name="Normal 6 7 3 15 2" xfId="23704"/>
    <cellStyle name="Normal 6 7 3 15 2 2" xfId="23705"/>
    <cellStyle name="Normal 6 7 3 15 3" xfId="23706"/>
    <cellStyle name="Normal 6 7 3 16" xfId="23707"/>
    <cellStyle name="Normal 6 7 3 16 2" xfId="23708"/>
    <cellStyle name="Normal 6 7 3 17" xfId="23709"/>
    <cellStyle name="Normal 6 7 3 18" xfId="23710"/>
    <cellStyle name="Normal 6 7 3 19" xfId="23711"/>
    <cellStyle name="Normal 6 7 3 2" xfId="23712"/>
    <cellStyle name="Normal 6 7 3 2 10" xfId="23713"/>
    <cellStyle name="Normal 6 7 3 2 2" xfId="23714"/>
    <cellStyle name="Normal 6 7 3 2 2 2" xfId="23715"/>
    <cellStyle name="Normal 6 7 3 2 3" xfId="23716"/>
    <cellStyle name="Normal 6 7 3 2 4" xfId="23717"/>
    <cellStyle name="Normal 6 7 3 2 5" xfId="23718"/>
    <cellStyle name="Normal 6 7 3 2 6" xfId="23719"/>
    <cellStyle name="Normal 6 7 3 2 7" xfId="23720"/>
    <cellStyle name="Normal 6 7 3 2 8" xfId="23721"/>
    <cellStyle name="Normal 6 7 3 2 9" xfId="23722"/>
    <cellStyle name="Normal 6 7 3 20" xfId="23723"/>
    <cellStyle name="Normal 6 7 3 21" xfId="23724"/>
    <cellStyle name="Normal 6 7 3 22" xfId="23725"/>
    <cellStyle name="Normal 6 7 3 23" xfId="23726"/>
    <cellStyle name="Normal 6 7 3 24" xfId="23727"/>
    <cellStyle name="Normal 6 7 3 3" xfId="23728"/>
    <cellStyle name="Normal 6 7 3 3 10" xfId="23729"/>
    <cellStyle name="Normal 6 7 3 3 2" xfId="23730"/>
    <cellStyle name="Normal 6 7 3 3 2 2" xfId="23731"/>
    <cellStyle name="Normal 6 7 3 3 3" xfId="23732"/>
    <cellStyle name="Normal 6 7 3 3 4" xfId="23733"/>
    <cellStyle name="Normal 6 7 3 3 5" xfId="23734"/>
    <cellStyle name="Normal 6 7 3 3 6" xfId="23735"/>
    <cellStyle name="Normal 6 7 3 3 7" xfId="23736"/>
    <cellStyle name="Normal 6 7 3 3 8" xfId="23737"/>
    <cellStyle name="Normal 6 7 3 3 9" xfId="23738"/>
    <cellStyle name="Normal 6 7 3 4" xfId="23739"/>
    <cellStyle name="Normal 6 7 3 4 2" xfId="23740"/>
    <cellStyle name="Normal 6 7 3 4 2 2" xfId="23741"/>
    <cellStyle name="Normal 6 7 3 4 3" xfId="23742"/>
    <cellStyle name="Normal 6 7 3 5" xfId="23743"/>
    <cellStyle name="Normal 6 7 3 5 2" xfId="23744"/>
    <cellStyle name="Normal 6 7 3 5 2 2" xfId="23745"/>
    <cellStyle name="Normal 6 7 3 5 3" xfId="23746"/>
    <cellStyle name="Normal 6 7 3 6" xfId="23747"/>
    <cellStyle name="Normal 6 7 3 6 2" xfId="23748"/>
    <cellStyle name="Normal 6 7 3 6 2 2" xfId="23749"/>
    <cellStyle name="Normal 6 7 3 6 3" xfId="23750"/>
    <cellStyle name="Normal 6 7 3 7" xfId="23751"/>
    <cellStyle name="Normal 6 7 3 7 2" xfId="23752"/>
    <cellStyle name="Normal 6 7 3 7 2 2" xfId="23753"/>
    <cellStyle name="Normal 6 7 3 7 3" xfId="23754"/>
    <cellStyle name="Normal 6 7 3 8" xfId="23755"/>
    <cellStyle name="Normal 6 7 3 8 2" xfId="23756"/>
    <cellStyle name="Normal 6 7 3 8 2 2" xfId="23757"/>
    <cellStyle name="Normal 6 7 3 8 3" xfId="23758"/>
    <cellStyle name="Normal 6 7 3 9" xfId="23759"/>
    <cellStyle name="Normal 6 7 3 9 2" xfId="23760"/>
    <cellStyle name="Normal 6 7 3 9 2 2" xfId="23761"/>
    <cellStyle name="Normal 6 7 3 9 3" xfId="23762"/>
    <cellStyle name="Normal 6 7 4" xfId="23763"/>
    <cellStyle name="Normal 6 7 4 10" xfId="23764"/>
    <cellStyle name="Normal 6 7 4 10 2" xfId="23765"/>
    <cellStyle name="Normal 6 7 4 10 2 2" xfId="23766"/>
    <cellStyle name="Normal 6 7 4 10 3" xfId="23767"/>
    <cellStyle name="Normal 6 7 4 11" xfId="23768"/>
    <cellStyle name="Normal 6 7 4 11 2" xfId="23769"/>
    <cellStyle name="Normal 6 7 4 11 2 2" xfId="23770"/>
    <cellStyle name="Normal 6 7 4 11 3" xfId="23771"/>
    <cellStyle name="Normal 6 7 4 12" xfId="23772"/>
    <cellStyle name="Normal 6 7 4 12 2" xfId="23773"/>
    <cellStyle name="Normal 6 7 4 12 2 2" xfId="23774"/>
    <cellStyle name="Normal 6 7 4 12 3" xfId="23775"/>
    <cellStyle name="Normal 6 7 4 13" xfId="23776"/>
    <cellStyle name="Normal 6 7 4 13 2" xfId="23777"/>
    <cellStyle name="Normal 6 7 4 13 2 2" xfId="23778"/>
    <cellStyle name="Normal 6 7 4 13 3" xfId="23779"/>
    <cellStyle name="Normal 6 7 4 14" xfId="23780"/>
    <cellStyle name="Normal 6 7 4 14 2" xfId="23781"/>
    <cellStyle name="Normal 6 7 4 14 2 2" xfId="23782"/>
    <cellStyle name="Normal 6 7 4 14 3" xfId="23783"/>
    <cellStyle name="Normal 6 7 4 15" xfId="23784"/>
    <cellStyle name="Normal 6 7 4 15 2" xfId="23785"/>
    <cellStyle name="Normal 6 7 4 15 2 2" xfId="23786"/>
    <cellStyle name="Normal 6 7 4 15 3" xfId="23787"/>
    <cellStyle name="Normal 6 7 4 16" xfId="23788"/>
    <cellStyle name="Normal 6 7 4 16 2" xfId="23789"/>
    <cellStyle name="Normal 6 7 4 17" xfId="23790"/>
    <cellStyle name="Normal 6 7 4 18" xfId="23791"/>
    <cellStyle name="Normal 6 7 4 19" xfId="23792"/>
    <cellStyle name="Normal 6 7 4 2" xfId="23793"/>
    <cellStyle name="Normal 6 7 4 2 10" xfId="23794"/>
    <cellStyle name="Normal 6 7 4 2 2" xfId="23795"/>
    <cellStyle name="Normal 6 7 4 2 2 2" xfId="23796"/>
    <cellStyle name="Normal 6 7 4 2 3" xfId="23797"/>
    <cellStyle name="Normal 6 7 4 2 4" xfId="23798"/>
    <cellStyle name="Normal 6 7 4 2 5" xfId="23799"/>
    <cellStyle name="Normal 6 7 4 2 6" xfId="23800"/>
    <cellStyle name="Normal 6 7 4 2 7" xfId="23801"/>
    <cellStyle name="Normal 6 7 4 2 8" xfId="23802"/>
    <cellStyle name="Normal 6 7 4 2 9" xfId="23803"/>
    <cellStyle name="Normal 6 7 4 20" xfId="23804"/>
    <cellStyle name="Normal 6 7 4 21" xfId="23805"/>
    <cellStyle name="Normal 6 7 4 22" xfId="23806"/>
    <cellStyle name="Normal 6 7 4 23" xfId="23807"/>
    <cellStyle name="Normal 6 7 4 24" xfId="23808"/>
    <cellStyle name="Normal 6 7 4 3" xfId="23809"/>
    <cellStyle name="Normal 6 7 4 3 10" xfId="23810"/>
    <cellStyle name="Normal 6 7 4 3 2" xfId="23811"/>
    <cellStyle name="Normal 6 7 4 3 2 2" xfId="23812"/>
    <cellStyle name="Normal 6 7 4 3 3" xfId="23813"/>
    <cellStyle name="Normal 6 7 4 3 4" xfId="23814"/>
    <cellStyle name="Normal 6 7 4 3 5" xfId="23815"/>
    <cellStyle name="Normal 6 7 4 3 6" xfId="23816"/>
    <cellStyle name="Normal 6 7 4 3 7" xfId="23817"/>
    <cellStyle name="Normal 6 7 4 3 8" xfId="23818"/>
    <cellStyle name="Normal 6 7 4 3 9" xfId="23819"/>
    <cellStyle name="Normal 6 7 4 4" xfId="23820"/>
    <cellStyle name="Normal 6 7 4 4 2" xfId="23821"/>
    <cellStyle name="Normal 6 7 4 4 2 2" xfId="23822"/>
    <cellStyle name="Normal 6 7 4 4 3" xfId="23823"/>
    <cellStyle name="Normal 6 7 4 5" xfId="23824"/>
    <cellStyle name="Normal 6 7 4 5 2" xfId="23825"/>
    <cellStyle name="Normal 6 7 4 5 2 2" xfId="23826"/>
    <cellStyle name="Normal 6 7 4 5 3" xfId="23827"/>
    <cellStyle name="Normal 6 7 4 6" xfId="23828"/>
    <cellStyle name="Normal 6 7 4 6 2" xfId="23829"/>
    <cellStyle name="Normal 6 7 4 6 2 2" xfId="23830"/>
    <cellStyle name="Normal 6 7 4 6 3" xfId="23831"/>
    <cellStyle name="Normal 6 7 4 7" xfId="23832"/>
    <cellStyle name="Normal 6 7 4 7 2" xfId="23833"/>
    <cellStyle name="Normal 6 7 4 7 2 2" xfId="23834"/>
    <cellStyle name="Normal 6 7 4 7 3" xfId="23835"/>
    <cellStyle name="Normal 6 7 4 8" xfId="23836"/>
    <cellStyle name="Normal 6 7 4 8 2" xfId="23837"/>
    <cellStyle name="Normal 6 7 4 8 2 2" xfId="23838"/>
    <cellStyle name="Normal 6 7 4 8 3" xfId="23839"/>
    <cellStyle name="Normal 6 7 4 9" xfId="23840"/>
    <cellStyle name="Normal 6 7 4 9 2" xfId="23841"/>
    <cellStyle name="Normal 6 7 4 9 2 2" xfId="23842"/>
    <cellStyle name="Normal 6 7 4 9 3" xfId="23843"/>
    <cellStyle name="Normal 6 7 5" xfId="23844"/>
    <cellStyle name="Normal 6 7 5 10" xfId="23845"/>
    <cellStyle name="Normal 6 7 5 10 2" xfId="23846"/>
    <cellStyle name="Normal 6 7 5 10 2 2" xfId="23847"/>
    <cellStyle name="Normal 6 7 5 10 3" xfId="23848"/>
    <cellStyle name="Normal 6 7 5 11" xfId="23849"/>
    <cellStyle name="Normal 6 7 5 11 2" xfId="23850"/>
    <cellStyle name="Normal 6 7 5 11 2 2" xfId="23851"/>
    <cellStyle name="Normal 6 7 5 11 3" xfId="23852"/>
    <cellStyle name="Normal 6 7 5 12" xfId="23853"/>
    <cellStyle name="Normal 6 7 5 12 2" xfId="23854"/>
    <cellStyle name="Normal 6 7 5 12 2 2" xfId="23855"/>
    <cellStyle name="Normal 6 7 5 12 3" xfId="23856"/>
    <cellStyle name="Normal 6 7 5 13" xfId="23857"/>
    <cellStyle name="Normal 6 7 5 13 2" xfId="23858"/>
    <cellStyle name="Normal 6 7 5 13 2 2" xfId="23859"/>
    <cellStyle name="Normal 6 7 5 13 3" xfId="23860"/>
    <cellStyle name="Normal 6 7 5 14" xfId="23861"/>
    <cellStyle name="Normal 6 7 5 14 2" xfId="23862"/>
    <cellStyle name="Normal 6 7 5 14 2 2" xfId="23863"/>
    <cellStyle name="Normal 6 7 5 14 3" xfId="23864"/>
    <cellStyle name="Normal 6 7 5 15" xfId="23865"/>
    <cellStyle name="Normal 6 7 5 15 2" xfId="23866"/>
    <cellStyle name="Normal 6 7 5 15 2 2" xfId="23867"/>
    <cellStyle name="Normal 6 7 5 15 3" xfId="23868"/>
    <cellStyle name="Normal 6 7 5 16" xfId="23869"/>
    <cellStyle name="Normal 6 7 5 16 2" xfId="23870"/>
    <cellStyle name="Normal 6 7 5 17" xfId="23871"/>
    <cellStyle name="Normal 6 7 5 18" xfId="23872"/>
    <cellStyle name="Normal 6 7 5 19" xfId="23873"/>
    <cellStyle name="Normal 6 7 5 2" xfId="23874"/>
    <cellStyle name="Normal 6 7 5 2 10" xfId="23875"/>
    <cellStyle name="Normal 6 7 5 2 2" xfId="23876"/>
    <cellStyle name="Normal 6 7 5 2 2 2" xfId="23877"/>
    <cellStyle name="Normal 6 7 5 2 3" xfId="23878"/>
    <cellStyle name="Normal 6 7 5 2 4" xfId="23879"/>
    <cellStyle name="Normal 6 7 5 2 5" xfId="23880"/>
    <cellStyle name="Normal 6 7 5 2 6" xfId="23881"/>
    <cellStyle name="Normal 6 7 5 2 7" xfId="23882"/>
    <cellStyle name="Normal 6 7 5 2 8" xfId="23883"/>
    <cellStyle name="Normal 6 7 5 2 9" xfId="23884"/>
    <cellStyle name="Normal 6 7 5 20" xfId="23885"/>
    <cellStyle name="Normal 6 7 5 21" xfId="23886"/>
    <cellStyle name="Normal 6 7 5 22" xfId="23887"/>
    <cellStyle name="Normal 6 7 5 23" xfId="23888"/>
    <cellStyle name="Normal 6 7 5 24" xfId="23889"/>
    <cellStyle name="Normal 6 7 5 3" xfId="23890"/>
    <cellStyle name="Normal 6 7 5 3 10" xfId="23891"/>
    <cellStyle name="Normal 6 7 5 3 2" xfId="23892"/>
    <cellStyle name="Normal 6 7 5 3 2 2" xfId="23893"/>
    <cellStyle name="Normal 6 7 5 3 3" xfId="23894"/>
    <cellStyle name="Normal 6 7 5 3 4" xfId="23895"/>
    <cellStyle name="Normal 6 7 5 3 5" xfId="23896"/>
    <cellStyle name="Normal 6 7 5 3 6" xfId="23897"/>
    <cellStyle name="Normal 6 7 5 3 7" xfId="23898"/>
    <cellStyle name="Normal 6 7 5 3 8" xfId="23899"/>
    <cellStyle name="Normal 6 7 5 3 9" xfId="23900"/>
    <cellStyle name="Normal 6 7 5 4" xfId="23901"/>
    <cellStyle name="Normal 6 7 5 4 2" xfId="23902"/>
    <cellStyle name="Normal 6 7 5 4 2 2" xfId="23903"/>
    <cellStyle name="Normal 6 7 5 4 3" xfId="23904"/>
    <cellStyle name="Normal 6 7 5 5" xfId="23905"/>
    <cellStyle name="Normal 6 7 5 5 2" xfId="23906"/>
    <cellStyle name="Normal 6 7 5 5 2 2" xfId="23907"/>
    <cellStyle name="Normal 6 7 5 5 3" xfId="23908"/>
    <cellStyle name="Normal 6 7 5 6" xfId="23909"/>
    <cellStyle name="Normal 6 7 5 6 2" xfId="23910"/>
    <cellStyle name="Normal 6 7 5 6 2 2" xfId="23911"/>
    <cellStyle name="Normal 6 7 5 6 3" xfId="23912"/>
    <cellStyle name="Normal 6 7 5 7" xfId="23913"/>
    <cellStyle name="Normal 6 7 5 7 2" xfId="23914"/>
    <cellStyle name="Normal 6 7 5 7 2 2" xfId="23915"/>
    <cellStyle name="Normal 6 7 5 7 3" xfId="23916"/>
    <cellStyle name="Normal 6 7 5 8" xfId="23917"/>
    <cellStyle name="Normal 6 7 5 8 2" xfId="23918"/>
    <cellStyle name="Normal 6 7 5 8 2 2" xfId="23919"/>
    <cellStyle name="Normal 6 7 5 8 3" xfId="23920"/>
    <cellStyle name="Normal 6 7 5 9" xfId="23921"/>
    <cellStyle name="Normal 6 7 5 9 2" xfId="23922"/>
    <cellStyle name="Normal 6 7 5 9 2 2" xfId="23923"/>
    <cellStyle name="Normal 6 7 5 9 3" xfId="23924"/>
    <cellStyle name="Normal 6 7 6" xfId="23925"/>
    <cellStyle name="Normal 6 7 6 10" xfId="23926"/>
    <cellStyle name="Normal 6 7 6 2" xfId="23927"/>
    <cellStyle name="Normal 6 7 6 2 2" xfId="23928"/>
    <cellStyle name="Normal 6 7 6 3" xfId="23929"/>
    <cellStyle name="Normal 6 7 6 4" xfId="23930"/>
    <cellStyle name="Normal 6 7 6 5" xfId="23931"/>
    <cellStyle name="Normal 6 7 6 6" xfId="23932"/>
    <cellStyle name="Normal 6 7 6 7" xfId="23933"/>
    <cellStyle name="Normal 6 7 6 8" xfId="23934"/>
    <cellStyle name="Normal 6 7 6 9" xfId="23935"/>
    <cellStyle name="Normal 6 7 7" xfId="23936"/>
    <cellStyle name="Normal 6 7 7 10" xfId="23937"/>
    <cellStyle name="Normal 6 7 7 2" xfId="23938"/>
    <cellStyle name="Normal 6 7 7 2 2" xfId="23939"/>
    <cellStyle name="Normal 6 7 7 3" xfId="23940"/>
    <cellStyle name="Normal 6 7 7 4" xfId="23941"/>
    <cellStyle name="Normal 6 7 7 5" xfId="23942"/>
    <cellStyle name="Normal 6 7 7 6" xfId="23943"/>
    <cellStyle name="Normal 6 7 7 7" xfId="23944"/>
    <cellStyle name="Normal 6 7 7 8" xfId="23945"/>
    <cellStyle name="Normal 6 7 7 9" xfId="23946"/>
    <cellStyle name="Normal 6 7 8" xfId="23947"/>
    <cellStyle name="Normal 6 7 8 2" xfId="23948"/>
    <cellStyle name="Normal 6 7 8 2 2" xfId="23949"/>
    <cellStyle name="Normal 6 7 8 3" xfId="23950"/>
    <cellStyle name="Normal 6 7 9" xfId="23951"/>
    <cellStyle name="Normal 6 7 9 2" xfId="23952"/>
    <cellStyle name="Normal 6 7 9 2 2" xfId="23953"/>
    <cellStyle name="Normal 6 7 9 3" xfId="23954"/>
    <cellStyle name="Normal 6 8" xfId="23955"/>
    <cellStyle name="Normal 6 8 10" xfId="23956"/>
    <cellStyle name="Normal 6 8 10 2" xfId="23957"/>
    <cellStyle name="Normal 6 8 10 2 2" xfId="23958"/>
    <cellStyle name="Normal 6 8 10 3" xfId="23959"/>
    <cellStyle name="Normal 6 8 11" xfId="23960"/>
    <cellStyle name="Normal 6 8 11 2" xfId="23961"/>
    <cellStyle name="Normal 6 8 11 2 2" xfId="23962"/>
    <cellStyle name="Normal 6 8 11 3" xfId="23963"/>
    <cellStyle name="Normal 6 8 12" xfId="23964"/>
    <cellStyle name="Normal 6 8 12 2" xfId="23965"/>
    <cellStyle name="Normal 6 8 12 2 2" xfId="23966"/>
    <cellStyle name="Normal 6 8 12 3" xfId="23967"/>
    <cellStyle name="Normal 6 8 13" xfId="23968"/>
    <cellStyle name="Normal 6 8 13 2" xfId="23969"/>
    <cellStyle name="Normal 6 8 13 2 2" xfId="23970"/>
    <cellStyle name="Normal 6 8 13 3" xfId="23971"/>
    <cellStyle name="Normal 6 8 14" xfId="23972"/>
    <cellStyle name="Normal 6 8 14 2" xfId="23973"/>
    <cellStyle name="Normal 6 8 14 2 2" xfId="23974"/>
    <cellStyle name="Normal 6 8 14 3" xfId="23975"/>
    <cellStyle name="Normal 6 8 15" xfId="23976"/>
    <cellStyle name="Normal 6 8 15 2" xfId="23977"/>
    <cellStyle name="Normal 6 8 15 2 2" xfId="23978"/>
    <cellStyle name="Normal 6 8 15 3" xfId="23979"/>
    <cellStyle name="Normal 6 8 16" xfId="23980"/>
    <cellStyle name="Normal 6 8 16 2" xfId="23981"/>
    <cellStyle name="Normal 6 8 16 2 2" xfId="23982"/>
    <cellStyle name="Normal 6 8 16 3" xfId="23983"/>
    <cellStyle name="Normal 6 8 17" xfId="23984"/>
    <cellStyle name="Normal 6 8 17 2" xfId="23985"/>
    <cellStyle name="Normal 6 8 17 2 2" xfId="23986"/>
    <cellStyle name="Normal 6 8 17 3" xfId="23987"/>
    <cellStyle name="Normal 6 8 18" xfId="23988"/>
    <cellStyle name="Normal 6 8 18 2" xfId="23989"/>
    <cellStyle name="Normal 6 8 18 2 2" xfId="23990"/>
    <cellStyle name="Normal 6 8 18 3" xfId="23991"/>
    <cellStyle name="Normal 6 8 19" xfId="23992"/>
    <cellStyle name="Normal 6 8 19 2" xfId="23993"/>
    <cellStyle name="Normal 6 8 19 2 2" xfId="23994"/>
    <cellStyle name="Normal 6 8 19 3" xfId="23995"/>
    <cellStyle name="Normal 6 8 2" xfId="23996"/>
    <cellStyle name="Normal 6 8 2 10" xfId="23997"/>
    <cellStyle name="Normal 6 8 2 10 2" xfId="23998"/>
    <cellStyle name="Normal 6 8 2 10 2 2" xfId="23999"/>
    <cellStyle name="Normal 6 8 2 10 3" xfId="24000"/>
    <cellStyle name="Normal 6 8 2 11" xfId="24001"/>
    <cellStyle name="Normal 6 8 2 11 2" xfId="24002"/>
    <cellStyle name="Normal 6 8 2 11 2 2" xfId="24003"/>
    <cellStyle name="Normal 6 8 2 11 3" xfId="24004"/>
    <cellStyle name="Normal 6 8 2 12" xfId="24005"/>
    <cellStyle name="Normal 6 8 2 12 2" xfId="24006"/>
    <cellStyle name="Normal 6 8 2 12 2 2" xfId="24007"/>
    <cellStyle name="Normal 6 8 2 12 3" xfId="24008"/>
    <cellStyle name="Normal 6 8 2 13" xfId="24009"/>
    <cellStyle name="Normal 6 8 2 13 2" xfId="24010"/>
    <cellStyle name="Normal 6 8 2 13 2 2" xfId="24011"/>
    <cellStyle name="Normal 6 8 2 13 3" xfId="24012"/>
    <cellStyle name="Normal 6 8 2 14" xfId="24013"/>
    <cellStyle name="Normal 6 8 2 14 2" xfId="24014"/>
    <cellStyle name="Normal 6 8 2 14 2 2" xfId="24015"/>
    <cellStyle name="Normal 6 8 2 14 3" xfId="24016"/>
    <cellStyle name="Normal 6 8 2 15" xfId="24017"/>
    <cellStyle name="Normal 6 8 2 15 2" xfId="24018"/>
    <cellStyle name="Normal 6 8 2 15 2 2" xfId="24019"/>
    <cellStyle name="Normal 6 8 2 15 3" xfId="24020"/>
    <cellStyle name="Normal 6 8 2 16" xfId="24021"/>
    <cellStyle name="Normal 6 8 2 16 2" xfId="24022"/>
    <cellStyle name="Normal 6 8 2 17" xfId="24023"/>
    <cellStyle name="Normal 6 8 2 18" xfId="24024"/>
    <cellStyle name="Normal 6 8 2 19" xfId="24025"/>
    <cellStyle name="Normal 6 8 2 2" xfId="24026"/>
    <cellStyle name="Normal 6 8 2 2 10" xfId="24027"/>
    <cellStyle name="Normal 6 8 2 2 2" xfId="24028"/>
    <cellStyle name="Normal 6 8 2 2 2 2" xfId="24029"/>
    <cellStyle name="Normal 6 8 2 2 3" xfId="24030"/>
    <cellStyle name="Normal 6 8 2 2 4" xfId="24031"/>
    <cellStyle name="Normal 6 8 2 2 5" xfId="24032"/>
    <cellStyle name="Normal 6 8 2 2 6" xfId="24033"/>
    <cellStyle name="Normal 6 8 2 2 7" xfId="24034"/>
    <cellStyle name="Normal 6 8 2 2 8" xfId="24035"/>
    <cellStyle name="Normal 6 8 2 2 9" xfId="24036"/>
    <cellStyle name="Normal 6 8 2 20" xfId="24037"/>
    <cellStyle name="Normal 6 8 2 21" xfId="24038"/>
    <cellStyle name="Normal 6 8 2 22" xfId="24039"/>
    <cellStyle name="Normal 6 8 2 23" xfId="24040"/>
    <cellStyle name="Normal 6 8 2 24" xfId="24041"/>
    <cellStyle name="Normal 6 8 2 3" xfId="24042"/>
    <cellStyle name="Normal 6 8 2 3 10" xfId="24043"/>
    <cellStyle name="Normal 6 8 2 3 2" xfId="24044"/>
    <cellStyle name="Normal 6 8 2 3 2 2" xfId="24045"/>
    <cellStyle name="Normal 6 8 2 3 3" xfId="24046"/>
    <cellStyle name="Normal 6 8 2 3 4" xfId="24047"/>
    <cellStyle name="Normal 6 8 2 3 5" xfId="24048"/>
    <cellStyle name="Normal 6 8 2 3 6" xfId="24049"/>
    <cellStyle name="Normal 6 8 2 3 7" xfId="24050"/>
    <cellStyle name="Normal 6 8 2 3 8" xfId="24051"/>
    <cellStyle name="Normal 6 8 2 3 9" xfId="24052"/>
    <cellStyle name="Normal 6 8 2 4" xfId="24053"/>
    <cellStyle name="Normal 6 8 2 4 2" xfId="24054"/>
    <cellStyle name="Normal 6 8 2 4 2 2" xfId="24055"/>
    <cellStyle name="Normal 6 8 2 4 3" xfId="24056"/>
    <cellStyle name="Normal 6 8 2 5" xfId="24057"/>
    <cellStyle name="Normal 6 8 2 5 2" xfId="24058"/>
    <cellStyle name="Normal 6 8 2 5 2 2" xfId="24059"/>
    <cellStyle name="Normal 6 8 2 5 3" xfId="24060"/>
    <cellStyle name="Normal 6 8 2 6" xfId="24061"/>
    <cellStyle name="Normal 6 8 2 6 2" xfId="24062"/>
    <cellStyle name="Normal 6 8 2 6 2 2" xfId="24063"/>
    <cellStyle name="Normal 6 8 2 6 3" xfId="24064"/>
    <cellStyle name="Normal 6 8 2 7" xfId="24065"/>
    <cellStyle name="Normal 6 8 2 7 2" xfId="24066"/>
    <cellStyle name="Normal 6 8 2 7 2 2" xfId="24067"/>
    <cellStyle name="Normal 6 8 2 7 3" xfId="24068"/>
    <cellStyle name="Normal 6 8 2 8" xfId="24069"/>
    <cellStyle name="Normal 6 8 2 8 2" xfId="24070"/>
    <cellStyle name="Normal 6 8 2 8 2 2" xfId="24071"/>
    <cellStyle name="Normal 6 8 2 8 3" xfId="24072"/>
    <cellStyle name="Normal 6 8 2 9" xfId="24073"/>
    <cellStyle name="Normal 6 8 2 9 2" xfId="24074"/>
    <cellStyle name="Normal 6 8 2 9 2 2" xfId="24075"/>
    <cellStyle name="Normal 6 8 2 9 3" xfId="24076"/>
    <cellStyle name="Normal 6 8 20" xfId="24077"/>
    <cellStyle name="Normal 6 8 20 2" xfId="24078"/>
    <cellStyle name="Normal 6 8 21" xfId="24079"/>
    <cellStyle name="Normal 6 8 22" xfId="24080"/>
    <cellStyle name="Normal 6 8 23" xfId="24081"/>
    <cellStyle name="Normal 6 8 24" xfId="24082"/>
    <cellStyle name="Normal 6 8 25" xfId="24083"/>
    <cellStyle name="Normal 6 8 26" xfId="24084"/>
    <cellStyle name="Normal 6 8 27" xfId="24085"/>
    <cellStyle name="Normal 6 8 28" xfId="24086"/>
    <cellStyle name="Normal 6 8 3" xfId="24087"/>
    <cellStyle name="Normal 6 8 3 10" xfId="24088"/>
    <cellStyle name="Normal 6 8 3 10 2" xfId="24089"/>
    <cellStyle name="Normal 6 8 3 10 2 2" xfId="24090"/>
    <cellStyle name="Normal 6 8 3 10 3" xfId="24091"/>
    <cellStyle name="Normal 6 8 3 11" xfId="24092"/>
    <cellStyle name="Normal 6 8 3 11 2" xfId="24093"/>
    <cellStyle name="Normal 6 8 3 11 2 2" xfId="24094"/>
    <cellStyle name="Normal 6 8 3 11 3" xfId="24095"/>
    <cellStyle name="Normal 6 8 3 12" xfId="24096"/>
    <cellStyle name="Normal 6 8 3 12 2" xfId="24097"/>
    <cellStyle name="Normal 6 8 3 12 2 2" xfId="24098"/>
    <cellStyle name="Normal 6 8 3 12 3" xfId="24099"/>
    <cellStyle name="Normal 6 8 3 13" xfId="24100"/>
    <cellStyle name="Normal 6 8 3 13 2" xfId="24101"/>
    <cellStyle name="Normal 6 8 3 13 2 2" xfId="24102"/>
    <cellStyle name="Normal 6 8 3 13 3" xfId="24103"/>
    <cellStyle name="Normal 6 8 3 14" xfId="24104"/>
    <cellStyle name="Normal 6 8 3 14 2" xfId="24105"/>
    <cellStyle name="Normal 6 8 3 14 2 2" xfId="24106"/>
    <cellStyle name="Normal 6 8 3 14 3" xfId="24107"/>
    <cellStyle name="Normal 6 8 3 15" xfId="24108"/>
    <cellStyle name="Normal 6 8 3 15 2" xfId="24109"/>
    <cellStyle name="Normal 6 8 3 15 2 2" xfId="24110"/>
    <cellStyle name="Normal 6 8 3 15 3" xfId="24111"/>
    <cellStyle name="Normal 6 8 3 16" xfId="24112"/>
    <cellStyle name="Normal 6 8 3 16 2" xfId="24113"/>
    <cellStyle name="Normal 6 8 3 17" xfId="24114"/>
    <cellStyle name="Normal 6 8 3 18" xfId="24115"/>
    <cellStyle name="Normal 6 8 3 19" xfId="24116"/>
    <cellStyle name="Normal 6 8 3 2" xfId="24117"/>
    <cellStyle name="Normal 6 8 3 2 10" xfId="24118"/>
    <cellStyle name="Normal 6 8 3 2 2" xfId="24119"/>
    <cellStyle name="Normal 6 8 3 2 2 2" xfId="24120"/>
    <cellStyle name="Normal 6 8 3 2 3" xfId="24121"/>
    <cellStyle name="Normal 6 8 3 2 4" xfId="24122"/>
    <cellStyle name="Normal 6 8 3 2 5" xfId="24123"/>
    <cellStyle name="Normal 6 8 3 2 6" xfId="24124"/>
    <cellStyle name="Normal 6 8 3 2 7" xfId="24125"/>
    <cellStyle name="Normal 6 8 3 2 8" xfId="24126"/>
    <cellStyle name="Normal 6 8 3 2 9" xfId="24127"/>
    <cellStyle name="Normal 6 8 3 20" xfId="24128"/>
    <cellStyle name="Normal 6 8 3 21" xfId="24129"/>
    <cellStyle name="Normal 6 8 3 22" xfId="24130"/>
    <cellStyle name="Normal 6 8 3 23" xfId="24131"/>
    <cellStyle name="Normal 6 8 3 24" xfId="24132"/>
    <cellStyle name="Normal 6 8 3 3" xfId="24133"/>
    <cellStyle name="Normal 6 8 3 3 10" xfId="24134"/>
    <cellStyle name="Normal 6 8 3 3 2" xfId="24135"/>
    <cellStyle name="Normal 6 8 3 3 2 2" xfId="24136"/>
    <cellStyle name="Normal 6 8 3 3 3" xfId="24137"/>
    <cellStyle name="Normal 6 8 3 3 4" xfId="24138"/>
    <cellStyle name="Normal 6 8 3 3 5" xfId="24139"/>
    <cellStyle name="Normal 6 8 3 3 6" xfId="24140"/>
    <cellStyle name="Normal 6 8 3 3 7" xfId="24141"/>
    <cellStyle name="Normal 6 8 3 3 8" xfId="24142"/>
    <cellStyle name="Normal 6 8 3 3 9" xfId="24143"/>
    <cellStyle name="Normal 6 8 3 4" xfId="24144"/>
    <cellStyle name="Normal 6 8 3 4 2" xfId="24145"/>
    <cellStyle name="Normal 6 8 3 4 2 2" xfId="24146"/>
    <cellStyle name="Normal 6 8 3 4 3" xfId="24147"/>
    <cellStyle name="Normal 6 8 3 5" xfId="24148"/>
    <cellStyle name="Normal 6 8 3 5 2" xfId="24149"/>
    <cellStyle name="Normal 6 8 3 5 2 2" xfId="24150"/>
    <cellStyle name="Normal 6 8 3 5 3" xfId="24151"/>
    <cellStyle name="Normal 6 8 3 6" xfId="24152"/>
    <cellStyle name="Normal 6 8 3 6 2" xfId="24153"/>
    <cellStyle name="Normal 6 8 3 6 2 2" xfId="24154"/>
    <cellStyle name="Normal 6 8 3 6 3" xfId="24155"/>
    <cellStyle name="Normal 6 8 3 7" xfId="24156"/>
    <cellStyle name="Normal 6 8 3 7 2" xfId="24157"/>
    <cellStyle name="Normal 6 8 3 7 2 2" xfId="24158"/>
    <cellStyle name="Normal 6 8 3 7 3" xfId="24159"/>
    <cellStyle name="Normal 6 8 3 8" xfId="24160"/>
    <cellStyle name="Normal 6 8 3 8 2" xfId="24161"/>
    <cellStyle name="Normal 6 8 3 8 2 2" xfId="24162"/>
    <cellStyle name="Normal 6 8 3 8 3" xfId="24163"/>
    <cellStyle name="Normal 6 8 3 9" xfId="24164"/>
    <cellStyle name="Normal 6 8 3 9 2" xfId="24165"/>
    <cellStyle name="Normal 6 8 3 9 2 2" xfId="24166"/>
    <cellStyle name="Normal 6 8 3 9 3" xfId="24167"/>
    <cellStyle name="Normal 6 8 4" xfId="24168"/>
    <cellStyle name="Normal 6 8 4 10" xfId="24169"/>
    <cellStyle name="Normal 6 8 4 10 2" xfId="24170"/>
    <cellStyle name="Normal 6 8 4 10 2 2" xfId="24171"/>
    <cellStyle name="Normal 6 8 4 10 3" xfId="24172"/>
    <cellStyle name="Normal 6 8 4 11" xfId="24173"/>
    <cellStyle name="Normal 6 8 4 11 2" xfId="24174"/>
    <cellStyle name="Normal 6 8 4 11 2 2" xfId="24175"/>
    <cellStyle name="Normal 6 8 4 11 3" xfId="24176"/>
    <cellStyle name="Normal 6 8 4 12" xfId="24177"/>
    <cellStyle name="Normal 6 8 4 12 2" xfId="24178"/>
    <cellStyle name="Normal 6 8 4 12 2 2" xfId="24179"/>
    <cellStyle name="Normal 6 8 4 12 3" xfId="24180"/>
    <cellStyle name="Normal 6 8 4 13" xfId="24181"/>
    <cellStyle name="Normal 6 8 4 13 2" xfId="24182"/>
    <cellStyle name="Normal 6 8 4 13 2 2" xfId="24183"/>
    <cellStyle name="Normal 6 8 4 13 3" xfId="24184"/>
    <cellStyle name="Normal 6 8 4 14" xfId="24185"/>
    <cellStyle name="Normal 6 8 4 14 2" xfId="24186"/>
    <cellStyle name="Normal 6 8 4 14 2 2" xfId="24187"/>
    <cellStyle name="Normal 6 8 4 14 3" xfId="24188"/>
    <cellStyle name="Normal 6 8 4 15" xfId="24189"/>
    <cellStyle name="Normal 6 8 4 15 2" xfId="24190"/>
    <cellStyle name="Normal 6 8 4 15 2 2" xfId="24191"/>
    <cellStyle name="Normal 6 8 4 15 3" xfId="24192"/>
    <cellStyle name="Normal 6 8 4 16" xfId="24193"/>
    <cellStyle name="Normal 6 8 4 16 2" xfId="24194"/>
    <cellStyle name="Normal 6 8 4 17" xfId="24195"/>
    <cellStyle name="Normal 6 8 4 18" xfId="24196"/>
    <cellStyle name="Normal 6 8 4 19" xfId="24197"/>
    <cellStyle name="Normal 6 8 4 2" xfId="24198"/>
    <cellStyle name="Normal 6 8 4 2 10" xfId="24199"/>
    <cellStyle name="Normal 6 8 4 2 2" xfId="24200"/>
    <cellStyle name="Normal 6 8 4 2 2 2" xfId="24201"/>
    <cellStyle name="Normal 6 8 4 2 3" xfId="24202"/>
    <cellStyle name="Normal 6 8 4 2 4" xfId="24203"/>
    <cellStyle name="Normal 6 8 4 2 5" xfId="24204"/>
    <cellStyle name="Normal 6 8 4 2 6" xfId="24205"/>
    <cellStyle name="Normal 6 8 4 2 7" xfId="24206"/>
    <cellStyle name="Normal 6 8 4 2 8" xfId="24207"/>
    <cellStyle name="Normal 6 8 4 2 9" xfId="24208"/>
    <cellStyle name="Normal 6 8 4 20" xfId="24209"/>
    <cellStyle name="Normal 6 8 4 21" xfId="24210"/>
    <cellStyle name="Normal 6 8 4 22" xfId="24211"/>
    <cellStyle name="Normal 6 8 4 23" xfId="24212"/>
    <cellStyle name="Normal 6 8 4 24" xfId="24213"/>
    <cellStyle name="Normal 6 8 4 3" xfId="24214"/>
    <cellStyle name="Normal 6 8 4 3 10" xfId="24215"/>
    <cellStyle name="Normal 6 8 4 3 2" xfId="24216"/>
    <cellStyle name="Normal 6 8 4 3 2 2" xfId="24217"/>
    <cellStyle name="Normal 6 8 4 3 3" xfId="24218"/>
    <cellStyle name="Normal 6 8 4 3 4" xfId="24219"/>
    <cellStyle name="Normal 6 8 4 3 5" xfId="24220"/>
    <cellStyle name="Normal 6 8 4 3 6" xfId="24221"/>
    <cellStyle name="Normal 6 8 4 3 7" xfId="24222"/>
    <cellStyle name="Normal 6 8 4 3 8" xfId="24223"/>
    <cellStyle name="Normal 6 8 4 3 9" xfId="24224"/>
    <cellStyle name="Normal 6 8 4 4" xfId="24225"/>
    <cellStyle name="Normal 6 8 4 4 2" xfId="24226"/>
    <cellStyle name="Normal 6 8 4 4 2 2" xfId="24227"/>
    <cellStyle name="Normal 6 8 4 4 3" xfId="24228"/>
    <cellStyle name="Normal 6 8 4 5" xfId="24229"/>
    <cellStyle name="Normal 6 8 4 5 2" xfId="24230"/>
    <cellStyle name="Normal 6 8 4 5 2 2" xfId="24231"/>
    <cellStyle name="Normal 6 8 4 5 3" xfId="24232"/>
    <cellStyle name="Normal 6 8 4 6" xfId="24233"/>
    <cellStyle name="Normal 6 8 4 6 2" xfId="24234"/>
    <cellStyle name="Normal 6 8 4 6 2 2" xfId="24235"/>
    <cellStyle name="Normal 6 8 4 6 3" xfId="24236"/>
    <cellStyle name="Normal 6 8 4 7" xfId="24237"/>
    <cellStyle name="Normal 6 8 4 7 2" xfId="24238"/>
    <cellStyle name="Normal 6 8 4 7 2 2" xfId="24239"/>
    <cellStyle name="Normal 6 8 4 7 3" xfId="24240"/>
    <cellStyle name="Normal 6 8 4 8" xfId="24241"/>
    <cellStyle name="Normal 6 8 4 8 2" xfId="24242"/>
    <cellStyle name="Normal 6 8 4 8 2 2" xfId="24243"/>
    <cellStyle name="Normal 6 8 4 8 3" xfId="24244"/>
    <cellStyle name="Normal 6 8 4 9" xfId="24245"/>
    <cellStyle name="Normal 6 8 4 9 2" xfId="24246"/>
    <cellStyle name="Normal 6 8 4 9 2 2" xfId="24247"/>
    <cellStyle name="Normal 6 8 4 9 3" xfId="24248"/>
    <cellStyle name="Normal 6 8 5" xfId="24249"/>
    <cellStyle name="Normal 6 8 5 10" xfId="24250"/>
    <cellStyle name="Normal 6 8 5 10 2" xfId="24251"/>
    <cellStyle name="Normal 6 8 5 10 2 2" xfId="24252"/>
    <cellStyle name="Normal 6 8 5 10 3" xfId="24253"/>
    <cellStyle name="Normal 6 8 5 11" xfId="24254"/>
    <cellStyle name="Normal 6 8 5 11 2" xfId="24255"/>
    <cellStyle name="Normal 6 8 5 11 2 2" xfId="24256"/>
    <cellStyle name="Normal 6 8 5 11 3" xfId="24257"/>
    <cellStyle name="Normal 6 8 5 12" xfId="24258"/>
    <cellStyle name="Normal 6 8 5 12 2" xfId="24259"/>
    <cellStyle name="Normal 6 8 5 12 2 2" xfId="24260"/>
    <cellStyle name="Normal 6 8 5 12 3" xfId="24261"/>
    <cellStyle name="Normal 6 8 5 13" xfId="24262"/>
    <cellStyle name="Normal 6 8 5 13 2" xfId="24263"/>
    <cellStyle name="Normal 6 8 5 13 2 2" xfId="24264"/>
    <cellStyle name="Normal 6 8 5 13 3" xfId="24265"/>
    <cellStyle name="Normal 6 8 5 14" xfId="24266"/>
    <cellStyle name="Normal 6 8 5 14 2" xfId="24267"/>
    <cellStyle name="Normal 6 8 5 14 2 2" xfId="24268"/>
    <cellStyle name="Normal 6 8 5 14 3" xfId="24269"/>
    <cellStyle name="Normal 6 8 5 15" xfId="24270"/>
    <cellStyle name="Normal 6 8 5 15 2" xfId="24271"/>
    <cellStyle name="Normal 6 8 5 15 2 2" xfId="24272"/>
    <cellStyle name="Normal 6 8 5 15 3" xfId="24273"/>
    <cellStyle name="Normal 6 8 5 16" xfId="24274"/>
    <cellStyle name="Normal 6 8 5 16 2" xfId="24275"/>
    <cellStyle name="Normal 6 8 5 17" xfId="24276"/>
    <cellStyle name="Normal 6 8 5 18" xfId="24277"/>
    <cellStyle name="Normal 6 8 5 19" xfId="24278"/>
    <cellStyle name="Normal 6 8 5 2" xfId="24279"/>
    <cellStyle name="Normal 6 8 5 2 10" xfId="24280"/>
    <cellStyle name="Normal 6 8 5 2 2" xfId="24281"/>
    <cellStyle name="Normal 6 8 5 2 2 2" xfId="24282"/>
    <cellStyle name="Normal 6 8 5 2 3" xfId="24283"/>
    <cellStyle name="Normal 6 8 5 2 4" xfId="24284"/>
    <cellStyle name="Normal 6 8 5 2 5" xfId="24285"/>
    <cellStyle name="Normal 6 8 5 2 6" xfId="24286"/>
    <cellStyle name="Normal 6 8 5 2 7" xfId="24287"/>
    <cellStyle name="Normal 6 8 5 2 8" xfId="24288"/>
    <cellStyle name="Normal 6 8 5 2 9" xfId="24289"/>
    <cellStyle name="Normal 6 8 5 20" xfId="24290"/>
    <cellStyle name="Normal 6 8 5 21" xfId="24291"/>
    <cellStyle name="Normal 6 8 5 22" xfId="24292"/>
    <cellStyle name="Normal 6 8 5 23" xfId="24293"/>
    <cellStyle name="Normal 6 8 5 24" xfId="24294"/>
    <cellStyle name="Normal 6 8 5 3" xfId="24295"/>
    <cellStyle name="Normal 6 8 5 3 10" xfId="24296"/>
    <cellStyle name="Normal 6 8 5 3 2" xfId="24297"/>
    <cellStyle name="Normal 6 8 5 3 2 2" xfId="24298"/>
    <cellStyle name="Normal 6 8 5 3 3" xfId="24299"/>
    <cellStyle name="Normal 6 8 5 3 4" xfId="24300"/>
    <cellStyle name="Normal 6 8 5 3 5" xfId="24301"/>
    <cellStyle name="Normal 6 8 5 3 6" xfId="24302"/>
    <cellStyle name="Normal 6 8 5 3 7" xfId="24303"/>
    <cellStyle name="Normal 6 8 5 3 8" xfId="24304"/>
    <cellStyle name="Normal 6 8 5 3 9" xfId="24305"/>
    <cellStyle name="Normal 6 8 5 4" xfId="24306"/>
    <cellStyle name="Normal 6 8 5 4 2" xfId="24307"/>
    <cellStyle name="Normal 6 8 5 4 2 2" xfId="24308"/>
    <cellStyle name="Normal 6 8 5 4 3" xfId="24309"/>
    <cellStyle name="Normal 6 8 5 5" xfId="24310"/>
    <cellStyle name="Normal 6 8 5 5 2" xfId="24311"/>
    <cellStyle name="Normal 6 8 5 5 2 2" xfId="24312"/>
    <cellStyle name="Normal 6 8 5 5 3" xfId="24313"/>
    <cellStyle name="Normal 6 8 5 6" xfId="24314"/>
    <cellStyle name="Normal 6 8 5 6 2" xfId="24315"/>
    <cellStyle name="Normal 6 8 5 6 2 2" xfId="24316"/>
    <cellStyle name="Normal 6 8 5 6 3" xfId="24317"/>
    <cellStyle name="Normal 6 8 5 7" xfId="24318"/>
    <cellStyle name="Normal 6 8 5 7 2" xfId="24319"/>
    <cellStyle name="Normal 6 8 5 7 2 2" xfId="24320"/>
    <cellStyle name="Normal 6 8 5 7 3" xfId="24321"/>
    <cellStyle name="Normal 6 8 5 8" xfId="24322"/>
    <cellStyle name="Normal 6 8 5 8 2" xfId="24323"/>
    <cellStyle name="Normal 6 8 5 8 2 2" xfId="24324"/>
    <cellStyle name="Normal 6 8 5 8 3" xfId="24325"/>
    <cellStyle name="Normal 6 8 5 9" xfId="24326"/>
    <cellStyle name="Normal 6 8 5 9 2" xfId="24327"/>
    <cellStyle name="Normal 6 8 5 9 2 2" xfId="24328"/>
    <cellStyle name="Normal 6 8 5 9 3" xfId="24329"/>
    <cellStyle name="Normal 6 8 6" xfId="24330"/>
    <cellStyle name="Normal 6 8 6 10" xfId="24331"/>
    <cellStyle name="Normal 6 8 6 2" xfId="24332"/>
    <cellStyle name="Normal 6 8 6 2 2" xfId="24333"/>
    <cellStyle name="Normal 6 8 6 3" xfId="24334"/>
    <cellStyle name="Normal 6 8 6 4" xfId="24335"/>
    <cellStyle name="Normal 6 8 6 5" xfId="24336"/>
    <cellStyle name="Normal 6 8 6 6" xfId="24337"/>
    <cellStyle name="Normal 6 8 6 7" xfId="24338"/>
    <cellStyle name="Normal 6 8 6 8" xfId="24339"/>
    <cellStyle name="Normal 6 8 6 9" xfId="24340"/>
    <cellStyle name="Normal 6 8 7" xfId="24341"/>
    <cellStyle name="Normal 6 8 7 10" xfId="24342"/>
    <cellStyle name="Normal 6 8 7 2" xfId="24343"/>
    <cellStyle name="Normal 6 8 7 2 2" xfId="24344"/>
    <cellStyle name="Normal 6 8 7 3" xfId="24345"/>
    <cellStyle name="Normal 6 8 7 4" xfId="24346"/>
    <cellStyle name="Normal 6 8 7 5" xfId="24347"/>
    <cellStyle name="Normal 6 8 7 6" xfId="24348"/>
    <cellStyle name="Normal 6 8 7 7" xfId="24349"/>
    <cellStyle name="Normal 6 8 7 8" xfId="24350"/>
    <cellStyle name="Normal 6 8 7 9" xfId="24351"/>
    <cellStyle name="Normal 6 8 8" xfId="24352"/>
    <cellStyle name="Normal 6 8 8 2" xfId="24353"/>
    <cellStyle name="Normal 6 8 8 2 2" xfId="24354"/>
    <cellStyle name="Normal 6 8 8 3" xfId="24355"/>
    <cellStyle name="Normal 6 8 9" xfId="24356"/>
    <cellStyle name="Normal 6 8 9 2" xfId="24357"/>
    <cellStyle name="Normal 6 8 9 2 2" xfId="24358"/>
    <cellStyle name="Normal 6 8 9 3" xfId="24359"/>
    <cellStyle name="Normal 6 9" xfId="24360"/>
    <cellStyle name="Normal 6 9 10" xfId="24361"/>
    <cellStyle name="Normal 6 9 10 2" xfId="24362"/>
    <cellStyle name="Normal 6 9 10 2 2" xfId="24363"/>
    <cellStyle name="Normal 6 9 10 3" xfId="24364"/>
    <cellStyle name="Normal 6 9 11" xfId="24365"/>
    <cellStyle name="Normal 6 9 11 2" xfId="24366"/>
    <cellStyle name="Normal 6 9 11 2 2" xfId="24367"/>
    <cellStyle name="Normal 6 9 11 3" xfId="24368"/>
    <cellStyle name="Normal 6 9 12" xfId="24369"/>
    <cellStyle name="Normal 6 9 12 2" xfId="24370"/>
    <cellStyle name="Normal 6 9 12 2 2" xfId="24371"/>
    <cellStyle name="Normal 6 9 12 3" xfId="24372"/>
    <cellStyle name="Normal 6 9 13" xfId="24373"/>
    <cellStyle name="Normal 6 9 13 2" xfId="24374"/>
    <cellStyle name="Normal 6 9 13 2 2" xfId="24375"/>
    <cellStyle name="Normal 6 9 13 3" xfId="24376"/>
    <cellStyle name="Normal 6 9 14" xfId="24377"/>
    <cellStyle name="Normal 6 9 14 2" xfId="24378"/>
    <cellStyle name="Normal 6 9 14 2 2" xfId="24379"/>
    <cellStyle name="Normal 6 9 14 3" xfId="24380"/>
    <cellStyle name="Normal 6 9 15" xfId="24381"/>
    <cellStyle name="Normal 6 9 15 2" xfId="24382"/>
    <cellStyle name="Normal 6 9 15 2 2" xfId="24383"/>
    <cellStyle name="Normal 6 9 15 3" xfId="24384"/>
    <cellStyle name="Normal 6 9 16" xfId="24385"/>
    <cellStyle name="Normal 6 9 16 2" xfId="24386"/>
    <cellStyle name="Normal 6 9 16 2 2" xfId="24387"/>
    <cellStyle name="Normal 6 9 16 3" xfId="24388"/>
    <cellStyle name="Normal 6 9 17" xfId="24389"/>
    <cellStyle name="Normal 6 9 17 2" xfId="24390"/>
    <cellStyle name="Normal 6 9 17 2 2" xfId="24391"/>
    <cellStyle name="Normal 6 9 17 3" xfId="24392"/>
    <cellStyle name="Normal 6 9 18" xfId="24393"/>
    <cellStyle name="Normal 6 9 18 2" xfId="24394"/>
    <cellStyle name="Normal 6 9 18 2 2" xfId="24395"/>
    <cellStyle name="Normal 6 9 18 3" xfId="24396"/>
    <cellStyle name="Normal 6 9 19" xfId="24397"/>
    <cellStyle name="Normal 6 9 19 2" xfId="24398"/>
    <cellStyle name="Normal 6 9 19 2 2" xfId="24399"/>
    <cellStyle name="Normal 6 9 19 3" xfId="24400"/>
    <cellStyle name="Normal 6 9 2" xfId="24401"/>
    <cellStyle name="Normal 6 9 2 10" xfId="24402"/>
    <cellStyle name="Normal 6 9 2 10 2" xfId="24403"/>
    <cellStyle name="Normal 6 9 2 10 2 2" xfId="24404"/>
    <cellStyle name="Normal 6 9 2 10 3" xfId="24405"/>
    <cellStyle name="Normal 6 9 2 11" xfId="24406"/>
    <cellStyle name="Normal 6 9 2 11 2" xfId="24407"/>
    <cellStyle name="Normal 6 9 2 11 2 2" xfId="24408"/>
    <cellStyle name="Normal 6 9 2 11 3" xfId="24409"/>
    <cellStyle name="Normal 6 9 2 12" xfId="24410"/>
    <cellStyle name="Normal 6 9 2 12 2" xfId="24411"/>
    <cellStyle name="Normal 6 9 2 12 2 2" xfId="24412"/>
    <cellStyle name="Normal 6 9 2 12 3" xfId="24413"/>
    <cellStyle name="Normal 6 9 2 13" xfId="24414"/>
    <cellStyle name="Normal 6 9 2 13 2" xfId="24415"/>
    <cellStyle name="Normal 6 9 2 13 2 2" xfId="24416"/>
    <cellStyle name="Normal 6 9 2 13 3" xfId="24417"/>
    <cellStyle name="Normal 6 9 2 14" xfId="24418"/>
    <cellStyle name="Normal 6 9 2 14 2" xfId="24419"/>
    <cellStyle name="Normal 6 9 2 14 2 2" xfId="24420"/>
    <cellStyle name="Normal 6 9 2 14 3" xfId="24421"/>
    <cellStyle name="Normal 6 9 2 15" xfId="24422"/>
    <cellStyle name="Normal 6 9 2 15 2" xfId="24423"/>
    <cellStyle name="Normal 6 9 2 15 2 2" xfId="24424"/>
    <cellStyle name="Normal 6 9 2 15 3" xfId="24425"/>
    <cellStyle name="Normal 6 9 2 16" xfId="24426"/>
    <cellStyle name="Normal 6 9 2 16 2" xfId="24427"/>
    <cellStyle name="Normal 6 9 2 17" xfId="24428"/>
    <cellStyle name="Normal 6 9 2 18" xfId="24429"/>
    <cellStyle name="Normal 6 9 2 19" xfId="24430"/>
    <cellStyle name="Normal 6 9 2 2" xfId="24431"/>
    <cellStyle name="Normal 6 9 2 2 10" xfId="24432"/>
    <cellStyle name="Normal 6 9 2 2 2" xfId="24433"/>
    <cellStyle name="Normal 6 9 2 2 2 2" xfId="24434"/>
    <cellStyle name="Normal 6 9 2 2 3" xfId="24435"/>
    <cellStyle name="Normal 6 9 2 2 4" xfId="24436"/>
    <cellStyle name="Normal 6 9 2 2 5" xfId="24437"/>
    <cellStyle name="Normal 6 9 2 2 6" xfId="24438"/>
    <cellStyle name="Normal 6 9 2 2 7" xfId="24439"/>
    <cellStyle name="Normal 6 9 2 2 8" xfId="24440"/>
    <cellStyle name="Normal 6 9 2 2 9" xfId="24441"/>
    <cellStyle name="Normal 6 9 2 20" xfId="24442"/>
    <cellStyle name="Normal 6 9 2 21" xfId="24443"/>
    <cellStyle name="Normal 6 9 2 22" xfId="24444"/>
    <cellStyle name="Normal 6 9 2 23" xfId="24445"/>
    <cellStyle name="Normal 6 9 2 24" xfId="24446"/>
    <cellStyle name="Normal 6 9 2 3" xfId="24447"/>
    <cellStyle name="Normal 6 9 2 3 10" xfId="24448"/>
    <cellStyle name="Normal 6 9 2 3 2" xfId="24449"/>
    <cellStyle name="Normal 6 9 2 3 2 2" xfId="24450"/>
    <cellStyle name="Normal 6 9 2 3 3" xfId="24451"/>
    <cellStyle name="Normal 6 9 2 3 4" xfId="24452"/>
    <cellStyle name="Normal 6 9 2 3 5" xfId="24453"/>
    <cellStyle name="Normal 6 9 2 3 6" xfId="24454"/>
    <cellStyle name="Normal 6 9 2 3 7" xfId="24455"/>
    <cellStyle name="Normal 6 9 2 3 8" xfId="24456"/>
    <cellStyle name="Normal 6 9 2 3 9" xfId="24457"/>
    <cellStyle name="Normal 6 9 2 4" xfId="24458"/>
    <cellStyle name="Normal 6 9 2 4 2" xfId="24459"/>
    <cellStyle name="Normal 6 9 2 4 2 2" xfId="24460"/>
    <cellStyle name="Normal 6 9 2 4 3" xfId="24461"/>
    <cellStyle name="Normal 6 9 2 5" xfId="24462"/>
    <cellStyle name="Normal 6 9 2 5 2" xfId="24463"/>
    <cellStyle name="Normal 6 9 2 5 2 2" xfId="24464"/>
    <cellStyle name="Normal 6 9 2 5 3" xfId="24465"/>
    <cellStyle name="Normal 6 9 2 6" xfId="24466"/>
    <cellStyle name="Normal 6 9 2 6 2" xfId="24467"/>
    <cellStyle name="Normal 6 9 2 6 2 2" xfId="24468"/>
    <cellStyle name="Normal 6 9 2 6 3" xfId="24469"/>
    <cellStyle name="Normal 6 9 2 7" xfId="24470"/>
    <cellStyle name="Normal 6 9 2 7 2" xfId="24471"/>
    <cellStyle name="Normal 6 9 2 7 2 2" xfId="24472"/>
    <cellStyle name="Normal 6 9 2 7 3" xfId="24473"/>
    <cellStyle name="Normal 6 9 2 8" xfId="24474"/>
    <cellStyle name="Normal 6 9 2 8 2" xfId="24475"/>
    <cellStyle name="Normal 6 9 2 8 2 2" xfId="24476"/>
    <cellStyle name="Normal 6 9 2 8 3" xfId="24477"/>
    <cellStyle name="Normal 6 9 2 9" xfId="24478"/>
    <cellStyle name="Normal 6 9 2 9 2" xfId="24479"/>
    <cellStyle name="Normal 6 9 2 9 2 2" xfId="24480"/>
    <cellStyle name="Normal 6 9 2 9 3" xfId="24481"/>
    <cellStyle name="Normal 6 9 20" xfId="24482"/>
    <cellStyle name="Normal 6 9 20 2" xfId="24483"/>
    <cellStyle name="Normal 6 9 21" xfId="24484"/>
    <cellStyle name="Normal 6 9 22" xfId="24485"/>
    <cellStyle name="Normal 6 9 23" xfId="24486"/>
    <cellStyle name="Normal 6 9 24" xfId="24487"/>
    <cellStyle name="Normal 6 9 25" xfId="24488"/>
    <cellStyle name="Normal 6 9 26" xfId="24489"/>
    <cellStyle name="Normal 6 9 27" xfId="24490"/>
    <cellStyle name="Normal 6 9 28" xfId="24491"/>
    <cellStyle name="Normal 6 9 3" xfId="24492"/>
    <cellStyle name="Normal 6 9 3 10" xfId="24493"/>
    <cellStyle name="Normal 6 9 3 10 2" xfId="24494"/>
    <cellStyle name="Normal 6 9 3 10 2 2" xfId="24495"/>
    <cellStyle name="Normal 6 9 3 10 3" xfId="24496"/>
    <cellStyle name="Normal 6 9 3 11" xfId="24497"/>
    <cellStyle name="Normal 6 9 3 11 2" xfId="24498"/>
    <cellStyle name="Normal 6 9 3 11 2 2" xfId="24499"/>
    <cellStyle name="Normal 6 9 3 11 3" xfId="24500"/>
    <cellStyle name="Normal 6 9 3 12" xfId="24501"/>
    <cellStyle name="Normal 6 9 3 12 2" xfId="24502"/>
    <cellStyle name="Normal 6 9 3 12 2 2" xfId="24503"/>
    <cellStyle name="Normal 6 9 3 12 3" xfId="24504"/>
    <cellStyle name="Normal 6 9 3 13" xfId="24505"/>
    <cellStyle name="Normal 6 9 3 13 2" xfId="24506"/>
    <cellStyle name="Normal 6 9 3 13 2 2" xfId="24507"/>
    <cellStyle name="Normal 6 9 3 13 3" xfId="24508"/>
    <cellStyle name="Normal 6 9 3 14" xfId="24509"/>
    <cellStyle name="Normal 6 9 3 14 2" xfId="24510"/>
    <cellStyle name="Normal 6 9 3 14 2 2" xfId="24511"/>
    <cellStyle name="Normal 6 9 3 14 3" xfId="24512"/>
    <cellStyle name="Normal 6 9 3 15" xfId="24513"/>
    <cellStyle name="Normal 6 9 3 15 2" xfId="24514"/>
    <cellStyle name="Normal 6 9 3 15 2 2" xfId="24515"/>
    <cellStyle name="Normal 6 9 3 15 3" xfId="24516"/>
    <cellStyle name="Normal 6 9 3 16" xfId="24517"/>
    <cellStyle name="Normal 6 9 3 16 2" xfId="24518"/>
    <cellStyle name="Normal 6 9 3 17" xfId="24519"/>
    <cellStyle name="Normal 6 9 3 18" xfId="24520"/>
    <cellStyle name="Normal 6 9 3 19" xfId="24521"/>
    <cellStyle name="Normal 6 9 3 2" xfId="24522"/>
    <cellStyle name="Normal 6 9 3 2 10" xfId="24523"/>
    <cellStyle name="Normal 6 9 3 2 2" xfId="24524"/>
    <cellStyle name="Normal 6 9 3 2 2 2" xfId="24525"/>
    <cellStyle name="Normal 6 9 3 2 3" xfId="24526"/>
    <cellStyle name="Normal 6 9 3 2 4" xfId="24527"/>
    <cellStyle name="Normal 6 9 3 2 5" xfId="24528"/>
    <cellStyle name="Normal 6 9 3 2 6" xfId="24529"/>
    <cellStyle name="Normal 6 9 3 2 7" xfId="24530"/>
    <cellStyle name="Normal 6 9 3 2 8" xfId="24531"/>
    <cellStyle name="Normal 6 9 3 2 9" xfId="24532"/>
    <cellStyle name="Normal 6 9 3 20" xfId="24533"/>
    <cellStyle name="Normal 6 9 3 21" xfId="24534"/>
    <cellStyle name="Normal 6 9 3 22" xfId="24535"/>
    <cellStyle name="Normal 6 9 3 23" xfId="24536"/>
    <cellStyle name="Normal 6 9 3 24" xfId="24537"/>
    <cellStyle name="Normal 6 9 3 3" xfId="24538"/>
    <cellStyle name="Normal 6 9 3 3 10" xfId="24539"/>
    <cellStyle name="Normal 6 9 3 3 2" xfId="24540"/>
    <cellStyle name="Normal 6 9 3 3 2 2" xfId="24541"/>
    <cellStyle name="Normal 6 9 3 3 3" xfId="24542"/>
    <cellStyle name="Normal 6 9 3 3 4" xfId="24543"/>
    <cellStyle name="Normal 6 9 3 3 5" xfId="24544"/>
    <cellStyle name="Normal 6 9 3 3 6" xfId="24545"/>
    <cellStyle name="Normal 6 9 3 3 7" xfId="24546"/>
    <cellStyle name="Normal 6 9 3 3 8" xfId="24547"/>
    <cellStyle name="Normal 6 9 3 3 9" xfId="24548"/>
    <cellStyle name="Normal 6 9 3 4" xfId="24549"/>
    <cellStyle name="Normal 6 9 3 4 2" xfId="24550"/>
    <cellStyle name="Normal 6 9 3 4 2 2" xfId="24551"/>
    <cellStyle name="Normal 6 9 3 4 3" xfId="24552"/>
    <cellStyle name="Normal 6 9 3 5" xfId="24553"/>
    <cellStyle name="Normal 6 9 3 5 2" xfId="24554"/>
    <cellStyle name="Normal 6 9 3 5 2 2" xfId="24555"/>
    <cellStyle name="Normal 6 9 3 5 3" xfId="24556"/>
    <cellStyle name="Normal 6 9 3 6" xfId="24557"/>
    <cellStyle name="Normal 6 9 3 6 2" xfId="24558"/>
    <cellStyle name="Normal 6 9 3 6 2 2" xfId="24559"/>
    <cellStyle name="Normal 6 9 3 6 3" xfId="24560"/>
    <cellStyle name="Normal 6 9 3 7" xfId="24561"/>
    <cellStyle name="Normal 6 9 3 7 2" xfId="24562"/>
    <cellStyle name="Normal 6 9 3 7 2 2" xfId="24563"/>
    <cellStyle name="Normal 6 9 3 7 3" xfId="24564"/>
    <cellStyle name="Normal 6 9 3 8" xfId="24565"/>
    <cellStyle name="Normal 6 9 3 8 2" xfId="24566"/>
    <cellStyle name="Normal 6 9 3 8 2 2" xfId="24567"/>
    <cellStyle name="Normal 6 9 3 8 3" xfId="24568"/>
    <cellStyle name="Normal 6 9 3 9" xfId="24569"/>
    <cellStyle name="Normal 6 9 3 9 2" xfId="24570"/>
    <cellStyle name="Normal 6 9 3 9 2 2" xfId="24571"/>
    <cellStyle name="Normal 6 9 3 9 3" xfId="24572"/>
    <cellStyle name="Normal 6 9 4" xfId="24573"/>
    <cellStyle name="Normal 6 9 4 10" xfId="24574"/>
    <cellStyle name="Normal 6 9 4 10 2" xfId="24575"/>
    <cellStyle name="Normal 6 9 4 10 2 2" xfId="24576"/>
    <cellStyle name="Normal 6 9 4 10 3" xfId="24577"/>
    <cellStyle name="Normal 6 9 4 11" xfId="24578"/>
    <cellStyle name="Normal 6 9 4 11 2" xfId="24579"/>
    <cellStyle name="Normal 6 9 4 11 2 2" xfId="24580"/>
    <cellStyle name="Normal 6 9 4 11 3" xfId="24581"/>
    <cellStyle name="Normal 6 9 4 12" xfId="24582"/>
    <cellStyle name="Normal 6 9 4 12 2" xfId="24583"/>
    <cellStyle name="Normal 6 9 4 12 2 2" xfId="24584"/>
    <cellStyle name="Normal 6 9 4 12 3" xfId="24585"/>
    <cellStyle name="Normal 6 9 4 13" xfId="24586"/>
    <cellStyle name="Normal 6 9 4 13 2" xfId="24587"/>
    <cellStyle name="Normal 6 9 4 13 2 2" xfId="24588"/>
    <cellStyle name="Normal 6 9 4 13 3" xfId="24589"/>
    <cellStyle name="Normal 6 9 4 14" xfId="24590"/>
    <cellStyle name="Normal 6 9 4 14 2" xfId="24591"/>
    <cellStyle name="Normal 6 9 4 14 2 2" xfId="24592"/>
    <cellStyle name="Normal 6 9 4 14 3" xfId="24593"/>
    <cellStyle name="Normal 6 9 4 15" xfId="24594"/>
    <cellStyle name="Normal 6 9 4 15 2" xfId="24595"/>
    <cellStyle name="Normal 6 9 4 15 2 2" xfId="24596"/>
    <cellStyle name="Normal 6 9 4 15 3" xfId="24597"/>
    <cellStyle name="Normal 6 9 4 16" xfId="24598"/>
    <cellStyle name="Normal 6 9 4 16 2" xfId="24599"/>
    <cellStyle name="Normal 6 9 4 17" xfId="24600"/>
    <cellStyle name="Normal 6 9 4 18" xfId="24601"/>
    <cellStyle name="Normal 6 9 4 19" xfId="24602"/>
    <cellStyle name="Normal 6 9 4 2" xfId="24603"/>
    <cellStyle name="Normal 6 9 4 2 10" xfId="24604"/>
    <cellStyle name="Normal 6 9 4 2 2" xfId="24605"/>
    <cellStyle name="Normal 6 9 4 2 2 2" xfId="24606"/>
    <cellStyle name="Normal 6 9 4 2 3" xfId="24607"/>
    <cellStyle name="Normal 6 9 4 2 4" xfId="24608"/>
    <cellStyle name="Normal 6 9 4 2 5" xfId="24609"/>
    <cellStyle name="Normal 6 9 4 2 6" xfId="24610"/>
    <cellStyle name="Normal 6 9 4 2 7" xfId="24611"/>
    <cellStyle name="Normal 6 9 4 2 8" xfId="24612"/>
    <cellStyle name="Normal 6 9 4 2 9" xfId="24613"/>
    <cellStyle name="Normal 6 9 4 20" xfId="24614"/>
    <cellStyle name="Normal 6 9 4 21" xfId="24615"/>
    <cellStyle name="Normal 6 9 4 22" xfId="24616"/>
    <cellStyle name="Normal 6 9 4 23" xfId="24617"/>
    <cellStyle name="Normal 6 9 4 24" xfId="24618"/>
    <cellStyle name="Normal 6 9 4 3" xfId="24619"/>
    <cellStyle name="Normal 6 9 4 3 10" xfId="24620"/>
    <cellStyle name="Normal 6 9 4 3 2" xfId="24621"/>
    <cellStyle name="Normal 6 9 4 3 2 2" xfId="24622"/>
    <cellStyle name="Normal 6 9 4 3 3" xfId="24623"/>
    <cellStyle name="Normal 6 9 4 3 4" xfId="24624"/>
    <cellStyle name="Normal 6 9 4 3 5" xfId="24625"/>
    <cellStyle name="Normal 6 9 4 3 6" xfId="24626"/>
    <cellStyle name="Normal 6 9 4 3 7" xfId="24627"/>
    <cellStyle name="Normal 6 9 4 3 8" xfId="24628"/>
    <cellStyle name="Normal 6 9 4 3 9" xfId="24629"/>
    <cellStyle name="Normal 6 9 4 4" xfId="24630"/>
    <cellStyle name="Normal 6 9 4 4 2" xfId="24631"/>
    <cellStyle name="Normal 6 9 4 4 2 2" xfId="24632"/>
    <cellStyle name="Normal 6 9 4 4 3" xfId="24633"/>
    <cellStyle name="Normal 6 9 4 5" xfId="24634"/>
    <cellStyle name="Normal 6 9 4 5 2" xfId="24635"/>
    <cellStyle name="Normal 6 9 4 5 2 2" xfId="24636"/>
    <cellStyle name="Normal 6 9 4 5 3" xfId="24637"/>
    <cellStyle name="Normal 6 9 4 6" xfId="24638"/>
    <cellStyle name="Normal 6 9 4 6 2" xfId="24639"/>
    <cellStyle name="Normal 6 9 4 6 2 2" xfId="24640"/>
    <cellStyle name="Normal 6 9 4 6 3" xfId="24641"/>
    <cellStyle name="Normal 6 9 4 7" xfId="24642"/>
    <cellStyle name="Normal 6 9 4 7 2" xfId="24643"/>
    <cellStyle name="Normal 6 9 4 7 2 2" xfId="24644"/>
    <cellStyle name="Normal 6 9 4 7 3" xfId="24645"/>
    <cellStyle name="Normal 6 9 4 8" xfId="24646"/>
    <cellStyle name="Normal 6 9 4 8 2" xfId="24647"/>
    <cellStyle name="Normal 6 9 4 8 2 2" xfId="24648"/>
    <cellStyle name="Normal 6 9 4 8 3" xfId="24649"/>
    <cellStyle name="Normal 6 9 4 9" xfId="24650"/>
    <cellStyle name="Normal 6 9 4 9 2" xfId="24651"/>
    <cellStyle name="Normal 6 9 4 9 2 2" xfId="24652"/>
    <cellStyle name="Normal 6 9 4 9 3" xfId="24653"/>
    <cellStyle name="Normal 6 9 5" xfId="24654"/>
    <cellStyle name="Normal 6 9 5 10" xfId="24655"/>
    <cellStyle name="Normal 6 9 5 10 2" xfId="24656"/>
    <cellStyle name="Normal 6 9 5 10 2 2" xfId="24657"/>
    <cellStyle name="Normal 6 9 5 10 3" xfId="24658"/>
    <cellStyle name="Normal 6 9 5 11" xfId="24659"/>
    <cellStyle name="Normal 6 9 5 11 2" xfId="24660"/>
    <cellStyle name="Normal 6 9 5 11 2 2" xfId="24661"/>
    <cellStyle name="Normal 6 9 5 11 3" xfId="24662"/>
    <cellStyle name="Normal 6 9 5 12" xfId="24663"/>
    <cellStyle name="Normal 6 9 5 12 2" xfId="24664"/>
    <cellStyle name="Normal 6 9 5 12 2 2" xfId="24665"/>
    <cellStyle name="Normal 6 9 5 12 3" xfId="24666"/>
    <cellStyle name="Normal 6 9 5 13" xfId="24667"/>
    <cellStyle name="Normal 6 9 5 13 2" xfId="24668"/>
    <cellStyle name="Normal 6 9 5 13 2 2" xfId="24669"/>
    <cellStyle name="Normal 6 9 5 13 3" xfId="24670"/>
    <cellStyle name="Normal 6 9 5 14" xfId="24671"/>
    <cellStyle name="Normal 6 9 5 14 2" xfId="24672"/>
    <cellStyle name="Normal 6 9 5 14 2 2" xfId="24673"/>
    <cellStyle name="Normal 6 9 5 14 3" xfId="24674"/>
    <cellStyle name="Normal 6 9 5 15" xfId="24675"/>
    <cellStyle name="Normal 6 9 5 15 2" xfId="24676"/>
    <cellStyle name="Normal 6 9 5 15 2 2" xfId="24677"/>
    <cellStyle name="Normal 6 9 5 15 3" xfId="24678"/>
    <cellStyle name="Normal 6 9 5 16" xfId="24679"/>
    <cellStyle name="Normal 6 9 5 16 2" xfId="24680"/>
    <cellStyle name="Normal 6 9 5 17" xfId="24681"/>
    <cellStyle name="Normal 6 9 5 18" xfId="24682"/>
    <cellStyle name="Normal 6 9 5 19" xfId="24683"/>
    <cellStyle name="Normal 6 9 5 2" xfId="24684"/>
    <cellStyle name="Normal 6 9 5 2 10" xfId="24685"/>
    <cellStyle name="Normal 6 9 5 2 2" xfId="24686"/>
    <cellStyle name="Normal 6 9 5 2 2 2" xfId="24687"/>
    <cellStyle name="Normal 6 9 5 2 3" xfId="24688"/>
    <cellStyle name="Normal 6 9 5 2 4" xfId="24689"/>
    <cellStyle name="Normal 6 9 5 2 5" xfId="24690"/>
    <cellStyle name="Normal 6 9 5 2 6" xfId="24691"/>
    <cellStyle name="Normal 6 9 5 2 7" xfId="24692"/>
    <cellStyle name="Normal 6 9 5 2 8" xfId="24693"/>
    <cellStyle name="Normal 6 9 5 2 9" xfId="24694"/>
    <cellStyle name="Normal 6 9 5 20" xfId="24695"/>
    <cellStyle name="Normal 6 9 5 21" xfId="24696"/>
    <cellStyle name="Normal 6 9 5 22" xfId="24697"/>
    <cellStyle name="Normal 6 9 5 23" xfId="24698"/>
    <cellStyle name="Normal 6 9 5 24" xfId="24699"/>
    <cellStyle name="Normal 6 9 5 3" xfId="24700"/>
    <cellStyle name="Normal 6 9 5 3 10" xfId="24701"/>
    <cellStyle name="Normal 6 9 5 3 2" xfId="24702"/>
    <cellStyle name="Normal 6 9 5 3 2 2" xfId="24703"/>
    <cellStyle name="Normal 6 9 5 3 3" xfId="24704"/>
    <cellStyle name="Normal 6 9 5 3 4" xfId="24705"/>
    <cellStyle name="Normal 6 9 5 3 5" xfId="24706"/>
    <cellStyle name="Normal 6 9 5 3 6" xfId="24707"/>
    <cellStyle name="Normal 6 9 5 3 7" xfId="24708"/>
    <cellStyle name="Normal 6 9 5 3 8" xfId="24709"/>
    <cellStyle name="Normal 6 9 5 3 9" xfId="24710"/>
    <cellStyle name="Normal 6 9 5 4" xfId="24711"/>
    <cellStyle name="Normal 6 9 5 4 2" xfId="24712"/>
    <cellStyle name="Normal 6 9 5 4 2 2" xfId="24713"/>
    <cellStyle name="Normal 6 9 5 4 3" xfId="24714"/>
    <cellStyle name="Normal 6 9 5 5" xfId="24715"/>
    <cellStyle name="Normal 6 9 5 5 2" xfId="24716"/>
    <cellStyle name="Normal 6 9 5 5 2 2" xfId="24717"/>
    <cellStyle name="Normal 6 9 5 5 3" xfId="24718"/>
    <cellStyle name="Normal 6 9 5 6" xfId="24719"/>
    <cellStyle name="Normal 6 9 5 6 2" xfId="24720"/>
    <cellStyle name="Normal 6 9 5 6 2 2" xfId="24721"/>
    <cellStyle name="Normal 6 9 5 6 3" xfId="24722"/>
    <cellStyle name="Normal 6 9 5 7" xfId="24723"/>
    <cellStyle name="Normal 6 9 5 7 2" xfId="24724"/>
    <cellStyle name="Normal 6 9 5 7 2 2" xfId="24725"/>
    <cellStyle name="Normal 6 9 5 7 3" xfId="24726"/>
    <cellStyle name="Normal 6 9 5 8" xfId="24727"/>
    <cellStyle name="Normal 6 9 5 8 2" xfId="24728"/>
    <cellStyle name="Normal 6 9 5 8 2 2" xfId="24729"/>
    <cellStyle name="Normal 6 9 5 8 3" xfId="24730"/>
    <cellStyle name="Normal 6 9 5 9" xfId="24731"/>
    <cellStyle name="Normal 6 9 5 9 2" xfId="24732"/>
    <cellStyle name="Normal 6 9 5 9 2 2" xfId="24733"/>
    <cellStyle name="Normal 6 9 5 9 3" xfId="24734"/>
    <cellStyle name="Normal 6 9 6" xfId="24735"/>
    <cellStyle name="Normal 6 9 6 10" xfId="24736"/>
    <cellStyle name="Normal 6 9 6 2" xfId="24737"/>
    <cellStyle name="Normal 6 9 6 2 2" xfId="24738"/>
    <cellStyle name="Normal 6 9 6 3" xfId="24739"/>
    <cellStyle name="Normal 6 9 6 4" xfId="24740"/>
    <cellStyle name="Normal 6 9 6 5" xfId="24741"/>
    <cellStyle name="Normal 6 9 6 6" xfId="24742"/>
    <cellStyle name="Normal 6 9 6 7" xfId="24743"/>
    <cellStyle name="Normal 6 9 6 8" xfId="24744"/>
    <cellStyle name="Normal 6 9 6 9" xfId="24745"/>
    <cellStyle name="Normal 6 9 7" xfId="24746"/>
    <cellStyle name="Normal 6 9 7 10" xfId="24747"/>
    <cellStyle name="Normal 6 9 7 2" xfId="24748"/>
    <cellStyle name="Normal 6 9 7 2 2" xfId="24749"/>
    <cellStyle name="Normal 6 9 7 3" xfId="24750"/>
    <cellStyle name="Normal 6 9 7 4" xfId="24751"/>
    <cellStyle name="Normal 6 9 7 5" xfId="24752"/>
    <cellStyle name="Normal 6 9 7 6" xfId="24753"/>
    <cellStyle name="Normal 6 9 7 7" xfId="24754"/>
    <cellStyle name="Normal 6 9 7 8" xfId="24755"/>
    <cellStyle name="Normal 6 9 7 9" xfId="24756"/>
    <cellStyle name="Normal 6 9 8" xfId="24757"/>
    <cellStyle name="Normal 6 9 8 2" xfId="24758"/>
    <cellStyle name="Normal 6 9 8 2 2" xfId="24759"/>
    <cellStyle name="Normal 6 9 8 3" xfId="24760"/>
    <cellStyle name="Normal 6 9 9" xfId="24761"/>
    <cellStyle name="Normal 6 9 9 2" xfId="24762"/>
    <cellStyle name="Normal 6 9 9 2 2" xfId="24763"/>
    <cellStyle name="Normal 6 9 9 3" xfId="24764"/>
    <cellStyle name="Normal 60" xfId="24765"/>
    <cellStyle name="Normal 61" xfId="24766"/>
    <cellStyle name="Normal 62" xfId="24767"/>
    <cellStyle name="Normal 63" xfId="24768"/>
    <cellStyle name="Normal 64" xfId="24769"/>
    <cellStyle name="Normal 65" xfId="24770"/>
    <cellStyle name="Normal 66" xfId="24771"/>
    <cellStyle name="Normal 67" xfId="24772"/>
    <cellStyle name="Normal 68" xfId="24773"/>
    <cellStyle name="Normal 69" xfId="24774"/>
    <cellStyle name="Normal 7" xfId="24775"/>
    <cellStyle name="Normal 7 10" xfId="24776"/>
    <cellStyle name="Normal 7 11" xfId="24777"/>
    <cellStyle name="Normal 7 12" xfId="24778"/>
    <cellStyle name="Normal 7 13" xfId="24779"/>
    <cellStyle name="Normal 7 14" xfId="24780"/>
    <cellStyle name="Normal 7 15" xfId="24781"/>
    <cellStyle name="Normal 7 16" xfId="24782"/>
    <cellStyle name="Normal 7 17" xfId="24783"/>
    <cellStyle name="Normal 7 18" xfId="24784"/>
    <cellStyle name="Normal 7 19" xfId="24785"/>
    <cellStyle name="Normal 7 19 2" xfId="24786"/>
    <cellStyle name="Normal 7 19 3" xfId="24787"/>
    <cellStyle name="Normal 7 19 4" xfId="24788"/>
    <cellStyle name="Normal 7 19 5" xfId="24789"/>
    <cellStyle name="Normal 7 19 6" xfId="24790"/>
    <cellStyle name="Normal 7 19 7" xfId="24791"/>
    <cellStyle name="Normal 7 19 8" xfId="24792"/>
    <cellStyle name="Normal 7 2" xfId="24793"/>
    <cellStyle name="Normal 7 2 10" xfId="24794"/>
    <cellStyle name="Normal 7 2 11" xfId="24795"/>
    <cellStyle name="Normal 7 2 12" xfId="24796"/>
    <cellStyle name="Normal 7 2 13" xfId="24797"/>
    <cellStyle name="Normal 7 2 14" xfId="24798"/>
    <cellStyle name="Normal 7 2 15" xfId="24799"/>
    <cellStyle name="Normal 7 2 16" xfId="24800"/>
    <cellStyle name="Normal 7 2 17" xfId="24801"/>
    <cellStyle name="Normal 7 2 18" xfId="24802"/>
    <cellStyle name="Normal 7 2 19" xfId="24803"/>
    <cellStyle name="Normal 7 2 2" xfId="24804"/>
    <cellStyle name="Normal 7 2 20" xfId="24805"/>
    <cellStyle name="Normal 7 2 21" xfId="24806"/>
    <cellStyle name="Normal 7 2 22" xfId="24807"/>
    <cellStyle name="Normal 7 2 23" xfId="24808"/>
    <cellStyle name="Normal 7 2 24" xfId="24809"/>
    <cellStyle name="Normal 7 2 25" xfId="24810"/>
    <cellStyle name="Normal 7 2 26" xfId="24811"/>
    <cellStyle name="Normal 7 2 27" xfId="24812"/>
    <cellStyle name="Normal 7 2 3" xfId="24813"/>
    <cellStyle name="Normal 7 2 4" xfId="24814"/>
    <cellStyle name="Normal 7 2 5" xfId="24815"/>
    <cellStyle name="Normal 7 2 6" xfId="24816"/>
    <cellStyle name="Normal 7 2 7" xfId="24817"/>
    <cellStyle name="Normal 7 2 8" xfId="24818"/>
    <cellStyle name="Normal 7 2 9" xfId="24819"/>
    <cellStyle name="Normal 7 20" xfId="24820"/>
    <cellStyle name="Normal 7 21" xfId="24821"/>
    <cellStyle name="Normal 7 22" xfId="24822"/>
    <cellStyle name="Normal 7 23" xfId="24823"/>
    <cellStyle name="Normal 7 24" xfId="24824"/>
    <cellStyle name="Normal 7 25" xfId="24825"/>
    <cellStyle name="Normal 7 26" xfId="24826"/>
    <cellStyle name="Normal 7 27" xfId="24827"/>
    <cellStyle name="Normal 7 28" xfId="24828"/>
    <cellStyle name="Normal 7 29" xfId="24829"/>
    <cellStyle name="Normal 7 3" xfId="24830"/>
    <cellStyle name="Normal 7 30" xfId="24831"/>
    <cellStyle name="Normal 7 31" xfId="24832"/>
    <cellStyle name="Normal 7 32" xfId="24833"/>
    <cellStyle name="Normal 7 4" xfId="24834"/>
    <cellStyle name="Normal 7 5" xfId="24835"/>
    <cellStyle name="Normal 7 6" xfId="24836"/>
    <cellStyle name="Normal 7 6 2" xfId="24837"/>
    <cellStyle name="Normal 7 7" xfId="24838"/>
    <cellStyle name="Normal 7 8" xfId="24839"/>
    <cellStyle name="Normal 7 9" xfId="24840"/>
    <cellStyle name="Normal 70" xfId="24841"/>
    <cellStyle name="Normal 71" xfId="24842"/>
    <cellStyle name="Normal 72" xfId="24843"/>
    <cellStyle name="Normal 73" xfId="24844"/>
    <cellStyle name="Normal 74" xfId="24845"/>
    <cellStyle name="Normal 75" xfId="24846"/>
    <cellStyle name="Normal 76" xfId="24847"/>
    <cellStyle name="Normal 77" xfId="24848"/>
    <cellStyle name="Normal 78" xfId="24849"/>
    <cellStyle name="Normal 79" xfId="24850"/>
    <cellStyle name="Normal 8" xfId="24851"/>
    <cellStyle name="Normal 8 10" xfId="24852"/>
    <cellStyle name="Normal 8 11" xfId="24853"/>
    <cellStyle name="Normal 8 12" xfId="24854"/>
    <cellStyle name="Normal 8 13" xfId="24855"/>
    <cellStyle name="Normal 8 2" xfId="24856"/>
    <cellStyle name="Normal 8 2 10" xfId="24857"/>
    <cellStyle name="Normal 8 2 11" xfId="24858"/>
    <cellStyle name="Normal 8 2 12" xfId="24859"/>
    <cellStyle name="Normal 8 2 13" xfId="24860"/>
    <cellStyle name="Normal 8 2 14" xfId="24861"/>
    <cellStyle name="Normal 8 2 15" xfId="24862"/>
    <cellStyle name="Normal 8 2 16" xfId="24863"/>
    <cellStyle name="Normal 8 2 17" xfId="24864"/>
    <cellStyle name="Normal 8 2 18" xfId="24865"/>
    <cellStyle name="Normal 8 2 19" xfId="24866"/>
    <cellStyle name="Normal 8 2 2" xfId="24867"/>
    <cellStyle name="Normal 8 2 20" xfId="24868"/>
    <cellStyle name="Normal 8 2 3" xfId="24869"/>
    <cellStyle name="Normal 8 2 4" xfId="24870"/>
    <cellStyle name="Normal 8 2 5" xfId="24871"/>
    <cellStyle name="Normal 8 2 6" xfId="24872"/>
    <cellStyle name="Normal 8 2 7" xfId="24873"/>
    <cellStyle name="Normal 8 2 8" xfId="24874"/>
    <cellStyle name="Normal 8 2 9" xfId="24875"/>
    <cellStyle name="Normal 8 3" xfId="24876"/>
    <cellStyle name="Normal 8 4" xfId="24877"/>
    <cellStyle name="Normal 8 5" xfId="24878"/>
    <cellStyle name="Normal 8 6" xfId="24879"/>
    <cellStyle name="Normal 8 7" xfId="24880"/>
    <cellStyle name="Normal 8 8" xfId="24881"/>
    <cellStyle name="Normal 8 9" xfId="24882"/>
    <cellStyle name="Normal 80" xfId="24883"/>
    <cellStyle name="Normal 81" xfId="24884"/>
    <cellStyle name="Normal 82" xfId="24885"/>
    <cellStyle name="Normal 83" xfId="24886"/>
    <cellStyle name="Normal 84" xfId="24887"/>
    <cellStyle name="Normal 85" xfId="24888"/>
    <cellStyle name="Normal 86" xfId="24889"/>
    <cellStyle name="Normal 87" xfId="24890"/>
    <cellStyle name="Normal 88" xfId="24891"/>
    <cellStyle name="Normal 89" xfId="24892"/>
    <cellStyle name="Normal 9" xfId="24893"/>
    <cellStyle name="Normal 9 10" xfId="24894"/>
    <cellStyle name="Normal 9 10 10" xfId="24895"/>
    <cellStyle name="Normal 9 10 2" xfId="24896"/>
    <cellStyle name="Normal 9 10 2 2" xfId="24897"/>
    <cellStyle name="Normal 9 10 3" xfId="24898"/>
    <cellStyle name="Normal 9 10 4" xfId="24899"/>
    <cellStyle name="Normal 9 10 5" xfId="24900"/>
    <cellStyle name="Normal 9 10 6" xfId="24901"/>
    <cellStyle name="Normal 9 10 7" xfId="24902"/>
    <cellStyle name="Normal 9 10 8" xfId="24903"/>
    <cellStyle name="Normal 9 10 9" xfId="24904"/>
    <cellStyle name="Normal 9 11" xfId="24905"/>
    <cellStyle name="Normal 9 11 10" xfId="24906"/>
    <cellStyle name="Normal 9 11 2" xfId="24907"/>
    <cellStyle name="Normal 9 11 2 2" xfId="24908"/>
    <cellStyle name="Normal 9 11 3" xfId="24909"/>
    <cellStyle name="Normal 9 11 4" xfId="24910"/>
    <cellStyle name="Normal 9 11 5" xfId="24911"/>
    <cellStyle name="Normal 9 11 6" xfId="24912"/>
    <cellStyle name="Normal 9 11 7" xfId="24913"/>
    <cellStyle name="Normal 9 11 8" xfId="24914"/>
    <cellStyle name="Normal 9 11 9" xfId="24915"/>
    <cellStyle name="Normal 9 12" xfId="24916"/>
    <cellStyle name="Normal 9 12 2" xfId="24917"/>
    <cellStyle name="Normal 9 12 2 2" xfId="24918"/>
    <cellStyle name="Normal 9 12 3" xfId="24919"/>
    <cellStyle name="Normal 9 13" xfId="24920"/>
    <cellStyle name="Normal 9 13 2" xfId="24921"/>
    <cellStyle name="Normal 9 13 2 2" xfId="24922"/>
    <cellStyle name="Normal 9 13 3" xfId="24923"/>
    <cellStyle name="Normal 9 14" xfId="24924"/>
    <cellStyle name="Normal 9 14 2" xfId="24925"/>
    <cellStyle name="Normal 9 14 2 2" xfId="24926"/>
    <cellStyle name="Normal 9 14 3" xfId="24927"/>
    <cellStyle name="Normal 9 15" xfId="24928"/>
    <cellStyle name="Normal 9 15 2" xfId="24929"/>
    <cellStyle name="Normal 9 15 2 2" xfId="24930"/>
    <cellStyle name="Normal 9 15 3" xfId="24931"/>
    <cellStyle name="Normal 9 16" xfId="24932"/>
    <cellStyle name="Normal 9 16 2" xfId="24933"/>
    <cellStyle name="Normal 9 16 2 2" xfId="24934"/>
    <cellStyle name="Normal 9 16 3" xfId="24935"/>
    <cellStyle name="Normal 9 17" xfId="24936"/>
    <cellStyle name="Normal 9 17 2" xfId="24937"/>
    <cellStyle name="Normal 9 17 2 2" xfId="24938"/>
    <cellStyle name="Normal 9 17 3" xfId="24939"/>
    <cellStyle name="Normal 9 18" xfId="24940"/>
    <cellStyle name="Normal 9 18 2" xfId="24941"/>
    <cellStyle name="Normal 9 18 2 2" xfId="24942"/>
    <cellStyle name="Normal 9 18 3" xfId="24943"/>
    <cellStyle name="Normal 9 19" xfId="24944"/>
    <cellStyle name="Normal 9 19 2" xfId="24945"/>
    <cellStyle name="Normal 9 19 2 2" xfId="24946"/>
    <cellStyle name="Normal 9 19 3" xfId="24947"/>
    <cellStyle name="Normal 9 2" xfId="24948"/>
    <cellStyle name="Normal 9 2 10" xfId="24949"/>
    <cellStyle name="Normal 9 2 10 2" xfId="24950"/>
    <cellStyle name="Normal 9 2 10 2 2" xfId="24951"/>
    <cellStyle name="Normal 9 2 10 3" xfId="24952"/>
    <cellStyle name="Normal 9 2 11" xfId="24953"/>
    <cellStyle name="Normal 9 2 11 2" xfId="24954"/>
    <cellStyle name="Normal 9 2 11 2 2" xfId="24955"/>
    <cellStyle name="Normal 9 2 11 3" xfId="24956"/>
    <cellStyle name="Normal 9 2 12" xfId="24957"/>
    <cellStyle name="Normal 9 2 12 2" xfId="24958"/>
    <cellStyle name="Normal 9 2 12 2 2" xfId="24959"/>
    <cellStyle name="Normal 9 2 12 3" xfId="24960"/>
    <cellStyle name="Normal 9 2 13" xfId="24961"/>
    <cellStyle name="Normal 9 2 13 2" xfId="24962"/>
    <cellStyle name="Normal 9 2 13 2 2" xfId="24963"/>
    <cellStyle name="Normal 9 2 13 3" xfId="24964"/>
    <cellStyle name="Normal 9 2 14" xfId="24965"/>
    <cellStyle name="Normal 9 2 14 2" xfId="24966"/>
    <cellStyle name="Normal 9 2 14 2 2" xfId="24967"/>
    <cellStyle name="Normal 9 2 14 3" xfId="24968"/>
    <cellStyle name="Normal 9 2 15" xfId="24969"/>
    <cellStyle name="Normal 9 2 15 2" xfId="24970"/>
    <cellStyle name="Normal 9 2 15 2 2" xfId="24971"/>
    <cellStyle name="Normal 9 2 15 3" xfId="24972"/>
    <cellStyle name="Normal 9 2 16" xfId="24973"/>
    <cellStyle name="Normal 9 2 16 2" xfId="24974"/>
    <cellStyle name="Normal 9 2 16 2 2" xfId="24975"/>
    <cellStyle name="Normal 9 2 16 3" xfId="24976"/>
    <cellStyle name="Normal 9 2 17" xfId="24977"/>
    <cellStyle name="Normal 9 2 17 2" xfId="24978"/>
    <cellStyle name="Normal 9 2 17 2 2" xfId="24979"/>
    <cellStyle name="Normal 9 2 17 3" xfId="24980"/>
    <cellStyle name="Normal 9 2 18" xfId="24981"/>
    <cellStyle name="Normal 9 2 18 2" xfId="24982"/>
    <cellStyle name="Normal 9 2 18 2 2" xfId="24983"/>
    <cellStyle name="Normal 9 2 18 3" xfId="24984"/>
    <cellStyle name="Normal 9 2 19" xfId="24985"/>
    <cellStyle name="Normal 9 2 19 2" xfId="24986"/>
    <cellStyle name="Normal 9 2 19 2 2" xfId="24987"/>
    <cellStyle name="Normal 9 2 19 3" xfId="24988"/>
    <cellStyle name="Normal 9 2 2" xfId="24989"/>
    <cellStyle name="Normal 9 2 2 10" xfId="24990"/>
    <cellStyle name="Normal 9 2 2 10 2" xfId="24991"/>
    <cellStyle name="Normal 9 2 2 10 2 2" xfId="24992"/>
    <cellStyle name="Normal 9 2 2 10 3" xfId="24993"/>
    <cellStyle name="Normal 9 2 2 11" xfId="24994"/>
    <cellStyle name="Normal 9 2 2 11 2" xfId="24995"/>
    <cellStyle name="Normal 9 2 2 11 2 2" xfId="24996"/>
    <cellStyle name="Normal 9 2 2 11 3" xfId="24997"/>
    <cellStyle name="Normal 9 2 2 12" xfId="24998"/>
    <cellStyle name="Normal 9 2 2 12 2" xfId="24999"/>
    <cellStyle name="Normal 9 2 2 12 2 2" xfId="25000"/>
    <cellStyle name="Normal 9 2 2 12 3" xfId="25001"/>
    <cellStyle name="Normal 9 2 2 13" xfId="25002"/>
    <cellStyle name="Normal 9 2 2 13 2" xfId="25003"/>
    <cellStyle name="Normal 9 2 2 13 2 2" xfId="25004"/>
    <cellStyle name="Normal 9 2 2 13 3" xfId="25005"/>
    <cellStyle name="Normal 9 2 2 14" xfId="25006"/>
    <cellStyle name="Normal 9 2 2 14 2" xfId="25007"/>
    <cellStyle name="Normal 9 2 2 14 2 2" xfId="25008"/>
    <cellStyle name="Normal 9 2 2 14 3" xfId="25009"/>
    <cellStyle name="Normal 9 2 2 15" xfId="25010"/>
    <cellStyle name="Normal 9 2 2 15 2" xfId="25011"/>
    <cellStyle name="Normal 9 2 2 15 2 2" xfId="25012"/>
    <cellStyle name="Normal 9 2 2 15 3" xfId="25013"/>
    <cellStyle name="Normal 9 2 2 16" xfId="25014"/>
    <cellStyle name="Normal 9 2 2 16 2" xfId="25015"/>
    <cellStyle name="Normal 9 2 2 16 2 2" xfId="25016"/>
    <cellStyle name="Normal 9 2 2 16 3" xfId="25017"/>
    <cellStyle name="Normal 9 2 2 17" xfId="25018"/>
    <cellStyle name="Normal 9 2 2 17 2" xfId="25019"/>
    <cellStyle name="Normal 9 2 2 17 2 2" xfId="25020"/>
    <cellStyle name="Normal 9 2 2 17 3" xfId="25021"/>
    <cellStyle name="Normal 9 2 2 18" xfId="25022"/>
    <cellStyle name="Normal 9 2 2 18 2" xfId="25023"/>
    <cellStyle name="Normal 9 2 2 18 2 2" xfId="25024"/>
    <cellStyle name="Normal 9 2 2 18 3" xfId="25025"/>
    <cellStyle name="Normal 9 2 2 19" xfId="25026"/>
    <cellStyle name="Normal 9 2 2 19 2" xfId="25027"/>
    <cellStyle name="Normal 9 2 2 19 2 2" xfId="25028"/>
    <cellStyle name="Normal 9 2 2 19 3" xfId="25029"/>
    <cellStyle name="Normal 9 2 2 2" xfId="25030"/>
    <cellStyle name="Normal 9 2 2 2 10" xfId="25031"/>
    <cellStyle name="Normal 9 2 2 2 10 2" xfId="25032"/>
    <cellStyle name="Normal 9 2 2 2 10 2 2" xfId="25033"/>
    <cellStyle name="Normal 9 2 2 2 10 3" xfId="25034"/>
    <cellStyle name="Normal 9 2 2 2 11" xfId="25035"/>
    <cellStyle name="Normal 9 2 2 2 11 2" xfId="25036"/>
    <cellStyle name="Normal 9 2 2 2 11 2 2" xfId="25037"/>
    <cellStyle name="Normal 9 2 2 2 11 3" xfId="25038"/>
    <cellStyle name="Normal 9 2 2 2 12" xfId="25039"/>
    <cellStyle name="Normal 9 2 2 2 12 2" xfId="25040"/>
    <cellStyle name="Normal 9 2 2 2 12 2 2" xfId="25041"/>
    <cellStyle name="Normal 9 2 2 2 12 3" xfId="25042"/>
    <cellStyle name="Normal 9 2 2 2 13" xfId="25043"/>
    <cellStyle name="Normal 9 2 2 2 13 2" xfId="25044"/>
    <cellStyle name="Normal 9 2 2 2 13 2 2" xfId="25045"/>
    <cellStyle name="Normal 9 2 2 2 13 3" xfId="25046"/>
    <cellStyle name="Normal 9 2 2 2 14" xfId="25047"/>
    <cellStyle name="Normal 9 2 2 2 14 2" xfId="25048"/>
    <cellStyle name="Normal 9 2 2 2 14 2 2" xfId="25049"/>
    <cellStyle name="Normal 9 2 2 2 14 3" xfId="25050"/>
    <cellStyle name="Normal 9 2 2 2 15" xfId="25051"/>
    <cellStyle name="Normal 9 2 2 2 15 2" xfId="25052"/>
    <cellStyle name="Normal 9 2 2 2 15 2 2" xfId="25053"/>
    <cellStyle name="Normal 9 2 2 2 15 3" xfId="25054"/>
    <cellStyle name="Normal 9 2 2 2 16" xfId="25055"/>
    <cellStyle name="Normal 9 2 2 2 16 2" xfId="25056"/>
    <cellStyle name="Normal 9 2 2 2 17" xfId="25057"/>
    <cellStyle name="Normal 9 2 2 2 18" xfId="25058"/>
    <cellStyle name="Normal 9 2 2 2 19" xfId="25059"/>
    <cellStyle name="Normal 9 2 2 2 2" xfId="25060"/>
    <cellStyle name="Normal 9 2 2 2 2 10" xfId="25061"/>
    <cellStyle name="Normal 9 2 2 2 2 2" xfId="25062"/>
    <cellStyle name="Normal 9 2 2 2 2 2 2" xfId="25063"/>
    <cellStyle name="Normal 9 2 2 2 2 3" xfId="25064"/>
    <cellStyle name="Normal 9 2 2 2 2 4" xfId="25065"/>
    <cellStyle name="Normal 9 2 2 2 2 5" xfId="25066"/>
    <cellStyle name="Normal 9 2 2 2 2 6" xfId="25067"/>
    <cellStyle name="Normal 9 2 2 2 2 7" xfId="25068"/>
    <cellStyle name="Normal 9 2 2 2 2 8" xfId="25069"/>
    <cellStyle name="Normal 9 2 2 2 2 9" xfId="25070"/>
    <cellStyle name="Normal 9 2 2 2 20" xfId="25071"/>
    <cellStyle name="Normal 9 2 2 2 21" xfId="25072"/>
    <cellStyle name="Normal 9 2 2 2 22" xfId="25073"/>
    <cellStyle name="Normal 9 2 2 2 23" xfId="25074"/>
    <cellStyle name="Normal 9 2 2 2 24" xfId="25075"/>
    <cellStyle name="Normal 9 2 2 2 3" xfId="25076"/>
    <cellStyle name="Normal 9 2 2 2 3 10" xfId="25077"/>
    <cellStyle name="Normal 9 2 2 2 3 2" xfId="25078"/>
    <cellStyle name="Normal 9 2 2 2 3 2 2" xfId="25079"/>
    <cellStyle name="Normal 9 2 2 2 3 3" xfId="25080"/>
    <cellStyle name="Normal 9 2 2 2 3 4" xfId="25081"/>
    <cellStyle name="Normal 9 2 2 2 3 5" xfId="25082"/>
    <cellStyle name="Normal 9 2 2 2 3 6" xfId="25083"/>
    <cellStyle name="Normal 9 2 2 2 3 7" xfId="25084"/>
    <cellStyle name="Normal 9 2 2 2 3 8" xfId="25085"/>
    <cellStyle name="Normal 9 2 2 2 3 9" xfId="25086"/>
    <cellStyle name="Normal 9 2 2 2 4" xfId="25087"/>
    <cellStyle name="Normal 9 2 2 2 4 2" xfId="25088"/>
    <cellStyle name="Normal 9 2 2 2 4 2 2" xfId="25089"/>
    <cellStyle name="Normal 9 2 2 2 4 3" xfId="25090"/>
    <cellStyle name="Normal 9 2 2 2 5" xfId="25091"/>
    <cellStyle name="Normal 9 2 2 2 5 2" xfId="25092"/>
    <cellStyle name="Normal 9 2 2 2 5 2 2" xfId="25093"/>
    <cellStyle name="Normal 9 2 2 2 5 3" xfId="25094"/>
    <cellStyle name="Normal 9 2 2 2 6" xfId="25095"/>
    <cellStyle name="Normal 9 2 2 2 6 2" xfId="25096"/>
    <cellStyle name="Normal 9 2 2 2 6 2 2" xfId="25097"/>
    <cellStyle name="Normal 9 2 2 2 6 3" xfId="25098"/>
    <cellStyle name="Normal 9 2 2 2 7" xfId="25099"/>
    <cellStyle name="Normal 9 2 2 2 7 2" xfId="25100"/>
    <cellStyle name="Normal 9 2 2 2 7 2 2" xfId="25101"/>
    <cellStyle name="Normal 9 2 2 2 7 3" xfId="25102"/>
    <cellStyle name="Normal 9 2 2 2 8" xfId="25103"/>
    <cellStyle name="Normal 9 2 2 2 8 2" xfId="25104"/>
    <cellStyle name="Normal 9 2 2 2 8 2 2" xfId="25105"/>
    <cellStyle name="Normal 9 2 2 2 8 3" xfId="25106"/>
    <cellStyle name="Normal 9 2 2 2 9" xfId="25107"/>
    <cellStyle name="Normal 9 2 2 2 9 2" xfId="25108"/>
    <cellStyle name="Normal 9 2 2 2 9 2 2" xfId="25109"/>
    <cellStyle name="Normal 9 2 2 2 9 3" xfId="25110"/>
    <cellStyle name="Normal 9 2 2 20" xfId="25111"/>
    <cellStyle name="Normal 9 2 2 20 2" xfId="25112"/>
    <cellStyle name="Normal 9 2 2 21" xfId="25113"/>
    <cellStyle name="Normal 9 2 2 22" xfId="25114"/>
    <cellStyle name="Normal 9 2 2 23" xfId="25115"/>
    <cellStyle name="Normal 9 2 2 24" xfId="25116"/>
    <cellStyle name="Normal 9 2 2 25" xfId="25117"/>
    <cellStyle name="Normal 9 2 2 26" xfId="25118"/>
    <cellStyle name="Normal 9 2 2 27" xfId="25119"/>
    <cellStyle name="Normal 9 2 2 28" xfId="25120"/>
    <cellStyle name="Normal 9 2 2 3" xfId="25121"/>
    <cellStyle name="Normal 9 2 2 3 10" xfId="25122"/>
    <cellStyle name="Normal 9 2 2 3 10 2" xfId="25123"/>
    <cellStyle name="Normal 9 2 2 3 10 2 2" xfId="25124"/>
    <cellStyle name="Normal 9 2 2 3 10 3" xfId="25125"/>
    <cellStyle name="Normal 9 2 2 3 11" xfId="25126"/>
    <cellStyle name="Normal 9 2 2 3 11 2" xfId="25127"/>
    <cellStyle name="Normal 9 2 2 3 11 2 2" xfId="25128"/>
    <cellStyle name="Normal 9 2 2 3 11 3" xfId="25129"/>
    <cellStyle name="Normal 9 2 2 3 12" xfId="25130"/>
    <cellStyle name="Normal 9 2 2 3 12 2" xfId="25131"/>
    <cellStyle name="Normal 9 2 2 3 12 2 2" xfId="25132"/>
    <cellStyle name="Normal 9 2 2 3 12 3" xfId="25133"/>
    <cellStyle name="Normal 9 2 2 3 13" xfId="25134"/>
    <cellStyle name="Normal 9 2 2 3 13 2" xfId="25135"/>
    <cellStyle name="Normal 9 2 2 3 13 2 2" xfId="25136"/>
    <cellStyle name="Normal 9 2 2 3 13 3" xfId="25137"/>
    <cellStyle name="Normal 9 2 2 3 14" xfId="25138"/>
    <cellStyle name="Normal 9 2 2 3 14 2" xfId="25139"/>
    <cellStyle name="Normal 9 2 2 3 14 2 2" xfId="25140"/>
    <cellStyle name="Normal 9 2 2 3 14 3" xfId="25141"/>
    <cellStyle name="Normal 9 2 2 3 15" xfId="25142"/>
    <cellStyle name="Normal 9 2 2 3 15 2" xfId="25143"/>
    <cellStyle name="Normal 9 2 2 3 15 2 2" xfId="25144"/>
    <cellStyle name="Normal 9 2 2 3 15 3" xfId="25145"/>
    <cellStyle name="Normal 9 2 2 3 16" xfId="25146"/>
    <cellStyle name="Normal 9 2 2 3 16 2" xfId="25147"/>
    <cellStyle name="Normal 9 2 2 3 17" xfId="25148"/>
    <cellStyle name="Normal 9 2 2 3 18" xfId="25149"/>
    <cellStyle name="Normal 9 2 2 3 19" xfId="25150"/>
    <cellStyle name="Normal 9 2 2 3 2" xfId="25151"/>
    <cellStyle name="Normal 9 2 2 3 2 10" xfId="25152"/>
    <cellStyle name="Normal 9 2 2 3 2 2" xfId="25153"/>
    <cellStyle name="Normal 9 2 2 3 2 2 2" xfId="25154"/>
    <cellStyle name="Normal 9 2 2 3 2 3" xfId="25155"/>
    <cellStyle name="Normal 9 2 2 3 2 4" xfId="25156"/>
    <cellStyle name="Normal 9 2 2 3 2 5" xfId="25157"/>
    <cellStyle name="Normal 9 2 2 3 2 6" xfId="25158"/>
    <cellStyle name="Normal 9 2 2 3 2 7" xfId="25159"/>
    <cellStyle name="Normal 9 2 2 3 2 8" xfId="25160"/>
    <cellStyle name="Normal 9 2 2 3 2 9" xfId="25161"/>
    <cellStyle name="Normal 9 2 2 3 20" xfId="25162"/>
    <cellStyle name="Normal 9 2 2 3 21" xfId="25163"/>
    <cellStyle name="Normal 9 2 2 3 22" xfId="25164"/>
    <cellStyle name="Normal 9 2 2 3 23" xfId="25165"/>
    <cellStyle name="Normal 9 2 2 3 24" xfId="25166"/>
    <cellStyle name="Normal 9 2 2 3 3" xfId="25167"/>
    <cellStyle name="Normal 9 2 2 3 3 10" xfId="25168"/>
    <cellStyle name="Normal 9 2 2 3 3 2" xfId="25169"/>
    <cellStyle name="Normal 9 2 2 3 3 2 2" xfId="25170"/>
    <cellStyle name="Normal 9 2 2 3 3 3" xfId="25171"/>
    <cellStyle name="Normal 9 2 2 3 3 4" xfId="25172"/>
    <cellStyle name="Normal 9 2 2 3 3 5" xfId="25173"/>
    <cellStyle name="Normal 9 2 2 3 3 6" xfId="25174"/>
    <cellStyle name="Normal 9 2 2 3 3 7" xfId="25175"/>
    <cellStyle name="Normal 9 2 2 3 3 8" xfId="25176"/>
    <cellStyle name="Normal 9 2 2 3 3 9" xfId="25177"/>
    <cellStyle name="Normal 9 2 2 3 4" xfId="25178"/>
    <cellStyle name="Normal 9 2 2 3 4 2" xfId="25179"/>
    <cellStyle name="Normal 9 2 2 3 4 2 2" xfId="25180"/>
    <cellStyle name="Normal 9 2 2 3 4 3" xfId="25181"/>
    <cellStyle name="Normal 9 2 2 3 5" xfId="25182"/>
    <cellStyle name="Normal 9 2 2 3 5 2" xfId="25183"/>
    <cellStyle name="Normal 9 2 2 3 5 2 2" xfId="25184"/>
    <cellStyle name="Normal 9 2 2 3 5 3" xfId="25185"/>
    <cellStyle name="Normal 9 2 2 3 6" xfId="25186"/>
    <cellStyle name="Normal 9 2 2 3 6 2" xfId="25187"/>
    <cellStyle name="Normal 9 2 2 3 6 2 2" xfId="25188"/>
    <cellStyle name="Normal 9 2 2 3 6 3" xfId="25189"/>
    <cellStyle name="Normal 9 2 2 3 7" xfId="25190"/>
    <cellStyle name="Normal 9 2 2 3 7 2" xfId="25191"/>
    <cellStyle name="Normal 9 2 2 3 7 2 2" xfId="25192"/>
    <cellStyle name="Normal 9 2 2 3 7 3" xfId="25193"/>
    <cellStyle name="Normal 9 2 2 3 8" xfId="25194"/>
    <cellStyle name="Normal 9 2 2 3 8 2" xfId="25195"/>
    <cellStyle name="Normal 9 2 2 3 8 2 2" xfId="25196"/>
    <cellStyle name="Normal 9 2 2 3 8 3" xfId="25197"/>
    <cellStyle name="Normal 9 2 2 3 9" xfId="25198"/>
    <cellStyle name="Normal 9 2 2 3 9 2" xfId="25199"/>
    <cellStyle name="Normal 9 2 2 3 9 2 2" xfId="25200"/>
    <cellStyle name="Normal 9 2 2 3 9 3" xfId="25201"/>
    <cellStyle name="Normal 9 2 2 4" xfId="25202"/>
    <cellStyle name="Normal 9 2 2 4 10" xfId="25203"/>
    <cellStyle name="Normal 9 2 2 4 10 2" xfId="25204"/>
    <cellStyle name="Normal 9 2 2 4 10 2 2" xfId="25205"/>
    <cellStyle name="Normal 9 2 2 4 10 3" xfId="25206"/>
    <cellStyle name="Normal 9 2 2 4 11" xfId="25207"/>
    <cellStyle name="Normal 9 2 2 4 11 2" xfId="25208"/>
    <cellStyle name="Normal 9 2 2 4 11 2 2" xfId="25209"/>
    <cellStyle name="Normal 9 2 2 4 11 3" xfId="25210"/>
    <cellStyle name="Normal 9 2 2 4 12" xfId="25211"/>
    <cellStyle name="Normal 9 2 2 4 12 2" xfId="25212"/>
    <cellStyle name="Normal 9 2 2 4 12 2 2" xfId="25213"/>
    <cellStyle name="Normal 9 2 2 4 12 3" xfId="25214"/>
    <cellStyle name="Normal 9 2 2 4 13" xfId="25215"/>
    <cellStyle name="Normal 9 2 2 4 13 2" xfId="25216"/>
    <cellStyle name="Normal 9 2 2 4 13 2 2" xfId="25217"/>
    <cellStyle name="Normal 9 2 2 4 13 3" xfId="25218"/>
    <cellStyle name="Normal 9 2 2 4 14" xfId="25219"/>
    <cellStyle name="Normal 9 2 2 4 14 2" xfId="25220"/>
    <cellStyle name="Normal 9 2 2 4 14 2 2" xfId="25221"/>
    <cellStyle name="Normal 9 2 2 4 14 3" xfId="25222"/>
    <cellStyle name="Normal 9 2 2 4 15" xfId="25223"/>
    <cellStyle name="Normal 9 2 2 4 15 2" xfId="25224"/>
    <cellStyle name="Normal 9 2 2 4 15 2 2" xfId="25225"/>
    <cellStyle name="Normal 9 2 2 4 15 3" xfId="25226"/>
    <cellStyle name="Normal 9 2 2 4 16" xfId="25227"/>
    <cellStyle name="Normal 9 2 2 4 16 2" xfId="25228"/>
    <cellStyle name="Normal 9 2 2 4 17" xfId="25229"/>
    <cellStyle name="Normal 9 2 2 4 18" xfId="25230"/>
    <cellStyle name="Normal 9 2 2 4 19" xfId="25231"/>
    <cellStyle name="Normal 9 2 2 4 2" xfId="25232"/>
    <cellStyle name="Normal 9 2 2 4 2 10" xfId="25233"/>
    <cellStyle name="Normal 9 2 2 4 2 2" xfId="25234"/>
    <cellStyle name="Normal 9 2 2 4 2 2 2" xfId="25235"/>
    <cellStyle name="Normal 9 2 2 4 2 3" xfId="25236"/>
    <cellStyle name="Normal 9 2 2 4 2 4" xfId="25237"/>
    <cellStyle name="Normal 9 2 2 4 2 5" xfId="25238"/>
    <cellStyle name="Normal 9 2 2 4 2 6" xfId="25239"/>
    <cellStyle name="Normal 9 2 2 4 2 7" xfId="25240"/>
    <cellStyle name="Normal 9 2 2 4 2 8" xfId="25241"/>
    <cellStyle name="Normal 9 2 2 4 2 9" xfId="25242"/>
    <cellStyle name="Normal 9 2 2 4 20" xfId="25243"/>
    <cellStyle name="Normal 9 2 2 4 21" xfId="25244"/>
    <cellStyle name="Normal 9 2 2 4 22" xfId="25245"/>
    <cellStyle name="Normal 9 2 2 4 23" xfId="25246"/>
    <cellStyle name="Normal 9 2 2 4 24" xfId="25247"/>
    <cellStyle name="Normal 9 2 2 4 3" xfId="25248"/>
    <cellStyle name="Normal 9 2 2 4 3 10" xfId="25249"/>
    <cellStyle name="Normal 9 2 2 4 3 2" xfId="25250"/>
    <cellStyle name="Normal 9 2 2 4 3 2 2" xfId="25251"/>
    <cellStyle name="Normal 9 2 2 4 3 3" xfId="25252"/>
    <cellStyle name="Normal 9 2 2 4 3 4" xfId="25253"/>
    <cellStyle name="Normal 9 2 2 4 3 5" xfId="25254"/>
    <cellStyle name="Normal 9 2 2 4 3 6" xfId="25255"/>
    <cellStyle name="Normal 9 2 2 4 3 7" xfId="25256"/>
    <cellStyle name="Normal 9 2 2 4 3 8" xfId="25257"/>
    <cellStyle name="Normal 9 2 2 4 3 9" xfId="25258"/>
    <cellStyle name="Normal 9 2 2 4 4" xfId="25259"/>
    <cellStyle name="Normal 9 2 2 4 4 2" xfId="25260"/>
    <cellStyle name="Normal 9 2 2 4 4 2 2" xfId="25261"/>
    <cellStyle name="Normal 9 2 2 4 4 3" xfId="25262"/>
    <cellStyle name="Normal 9 2 2 4 5" xfId="25263"/>
    <cellStyle name="Normal 9 2 2 4 5 2" xfId="25264"/>
    <cellStyle name="Normal 9 2 2 4 5 2 2" xfId="25265"/>
    <cellStyle name="Normal 9 2 2 4 5 3" xfId="25266"/>
    <cellStyle name="Normal 9 2 2 4 6" xfId="25267"/>
    <cellStyle name="Normal 9 2 2 4 6 2" xfId="25268"/>
    <cellStyle name="Normal 9 2 2 4 6 2 2" xfId="25269"/>
    <cellStyle name="Normal 9 2 2 4 6 3" xfId="25270"/>
    <cellStyle name="Normal 9 2 2 4 7" xfId="25271"/>
    <cellStyle name="Normal 9 2 2 4 7 2" xfId="25272"/>
    <cellStyle name="Normal 9 2 2 4 7 2 2" xfId="25273"/>
    <cellStyle name="Normal 9 2 2 4 7 3" xfId="25274"/>
    <cellStyle name="Normal 9 2 2 4 8" xfId="25275"/>
    <cellStyle name="Normal 9 2 2 4 8 2" xfId="25276"/>
    <cellStyle name="Normal 9 2 2 4 8 2 2" xfId="25277"/>
    <cellStyle name="Normal 9 2 2 4 8 3" xfId="25278"/>
    <cellStyle name="Normal 9 2 2 4 9" xfId="25279"/>
    <cellStyle name="Normal 9 2 2 4 9 2" xfId="25280"/>
    <cellStyle name="Normal 9 2 2 4 9 2 2" xfId="25281"/>
    <cellStyle name="Normal 9 2 2 4 9 3" xfId="25282"/>
    <cellStyle name="Normal 9 2 2 5" xfId="25283"/>
    <cellStyle name="Normal 9 2 2 5 10" xfId="25284"/>
    <cellStyle name="Normal 9 2 2 5 10 2" xfId="25285"/>
    <cellStyle name="Normal 9 2 2 5 10 2 2" xfId="25286"/>
    <cellStyle name="Normal 9 2 2 5 10 3" xfId="25287"/>
    <cellStyle name="Normal 9 2 2 5 11" xfId="25288"/>
    <cellStyle name="Normal 9 2 2 5 11 2" xfId="25289"/>
    <cellStyle name="Normal 9 2 2 5 11 2 2" xfId="25290"/>
    <cellStyle name="Normal 9 2 2 5 11 3" xfId="25291"/>
    <cellStyle name="Normal 9 2 2 5 12" xfId="25292"/>
    <cellStyle name="Normal 9 2 2 5 12 2" xfId="25293"/>
    <cellStyle name="Normal 9 2 2 5 12 2 2" xfId="25294"/>
    <cellStyle name="Normal 9 2 2 5 12 3" xfId="25295"/>
    <cellStyle name="Normal 9 2 2 5 13" xfId="25296"/>
    <cellStyle name="Normal 9 2 2 5 13 2" xfId="25297"/>
    <cellStyle name="Normal 9 2 2 5 13 2 2" xfId="25298"/>
    <cellStyle name="Normal 9 2 2 5 13 3" xfId="25299"/>
    <cellStyle name="Normal 9 2 2 5 14" xfId="25300"/>
    <cellStyle name="Normal 9 2 2 5 14 2" xfId="25301"/>
    <cellStyle name="Normal 9 2 2 5 14 2 2" xfId="25302"/>
    <cellStyle name="Normal 9 2 2 5 14 3" xfId="25303"/>
    <cellStyle name="Normal 9 2 2 5 15" xfId="25304"/>
    <cellStyle name="Normal 9 2 2 5 15 2" xfId="25305"/>
    <cellStyle name="Normal 9 2 2 5 15 2 2" xfId="25306"/>
    <cellStyle name="Normal 9 2 2 5 15 3" xfId="25307"/>
    <cellStyle name="Normal 9 2 2 5 16" xfId="25308"/>
    <cellStyle name="Normal 9 2 2 5 16 2" xfId="25309"/>
    <cellStyle name="Normal 9 2 2 5 17" xfId="25310"/>
    <cellStyle name="Normal 9 2 2 5 18" xfId="25311"/>
    <cellStyle name="Normal 9 2 2 5 19" xfId="25312"/>
    <cellStyle name="Normal 9 2 2 5 2" xfId="25313"/>
    <cellStyle name="Normal 9 2 2 5 2 10" xfId="25314"/>
    <cellStyle name="Normal 9 2 2 5 2 2" xfId="25315"/>
    <cellStyle name="Normal 9 2 2 5 2 2 2" xfId="25316"/>
    <cellStyle name="Normal 9 2 2 5 2 3" xfId="25317"/>
    <cellStyle name="Normal 9 2 2 5 2 4" xfId="25318"/>
    <cellStyle name="Normal 9 2 2 5 2 5" xfId="25319"/>
    <cellStyle name="Normal 9 2 2 5 2 6" xfId="25320"/>
    <cellStyle name="Normal 9 2 2 5 2 7" xfId="25321"/>
    <cellStyle name="Normal 9 2 2 5 2 8" xfId="25322"/>
    <cellStyle name="Normal 9 2 2 5 2 9" xfId="25323"/>
    <cellStyle name="Normal 9 2 2 5 20" xfId="25324"/>
    <cellStyle name="Normal 9 2 2 5 21" xfId="25325"/>
    <cellStyle name="Normal 9 2 2 5 22" xfId="25326"/>
    <cellStyle name="Normal 9 2 2 5 23" xfId="25327"/>
    <cellStyle name="Normal 9 2 2 5 24" xfId="25328"/>
    <cellStyle name="Normal 9 2 2 5 3" xfId="25329"/>
    <cellStyle name="Normal 9 2 2 5 3 10" xfId="25330"/>
    <cellStyle name="Normal 9 2 2 5 3 2" xfId="25331"/>
    <cellStyle name="Normal 9 2 2 5 3 2 2" xfId="25332"/>
    <cellStyle name="Normal 9 2 2 5 3 3" xfId="25333"/>
    <cellStyle name="Normal 9 2 2 5 3 4" xfId="25334"/>
    <cellStyle name="Normal 9 2 2 5 3 5" xfId="25335"/>
    <cellStyle name="Normal 9 2 2 5 3 6" xfId="25336"/>
    <cellStyle name="Normal 9 2 2 5 3 7" xfId="25337"/>
    <cellStyle name="Normal 9 2 2 5 3 8" xfId="25338"/>
    <cellStyle name="Normal 9 2 2 5 3 9" xfId="25339"/>
    <cellStyle name="Normal 9 2 2 5 4" xfId="25340"/>
    <cellStyle name="Normal 9 2 2 5 4 2" xfId="25341"/>
    <cellStyle name="Normal 9 2 2 5 4 2 2" xfId="25342"/>
    <cellStyle name="Normal 9 2 2 5 4 3" xfId="25343"/>
    <cellStyle name="Normal 9 2 2 5 5" xfId="25344"/>
    <cellStyle name="Normal 9 2 2 5 5 2" xfId="25345"/>
    <cellStyle name="Normal 9 2 2 5 5 2 2" xfId="25346"/>
    <cellStyle name="Normal 9 2 2 5 5 3" xfId="25347"/>
    <cellStyle name="Normal 9 2 2 5 6" xfId="25348"/>
    <cellStyle name="Normal 9 2 2 5 6 2" xfId="25349"/>
    <cellStyle name="Normal 9 2 2 5 6 2 2" xfId="25350"/>
    <cellStyle name="Normal 9 2 2 5 6 3" xfId="25351"/>
    <cellStyle name="Normal 9 2 2 5 7" xfId="25352"/>
    <cellStyle name="Normal 9 2 2 5 7 2" xfId="25353"/>
    <cellStyle name="Normal 9 2 2 5 7 2 2" xfId="25354"/>
    <cellStyle name="Normal 9 2 2 5 7 3" xfId="25355"/>
    <cellStyle name="Normal 9 2 2 5 8" xfId="25356"/>
    <cellStyle name="Normal 9 2 2 5 8 2" xfId="25357"/>
    <cellStyle name="Normal 9 2 2 5 8 2 2" xfId="25358"/>
    <cellStyle name="Normal 9 2 2 5 8 3" xfId="25359"/>
    <cellStyle name="Normal 9 2 2 5 9" xfId="25360"/>
    <cellStyle name="Normal 9 2 2 5 9 2" xfId="25361"/>
    <cellStyle name="Normal 9 2 2 5 9 2 2" xfId="25362"/>
    <cellStyle name="Normal 9 2 2 5 9 3" xfId="25363"/>
    <cellStyle name="Normal 9 2 2 6" xfId="25364"/>
    <cellStyle name="Normal 9 2 2 6 10" xfId="25365"/>
    <cellStyle name="Normal 9 2 2 6 2" xfId="25366"/>
    <cellStyle name="Normal 9 2 2 6 2 2" xfId="25367"/>
    <cellStyle name="Normal 9 2 2 6 3" xfId="25368"/>
    <cellStyle name="Normal 9 2 2 6 4" xfId="25369"/>
    <cellStyle name="Normal 9 2 2 6 5" xfId="25370"/>
    <cellStyle name="Normal 9 2 2 6 6" xfId="25371"/>
    <cellStyle name="Normal 9 2 2 6 7" xfId="25372"/>
    <cellStyle name="Normal 9 2 2 6 8" xfId="25373"/>
    <cellStyle name="Normal 9 2 2 6 9" xfId="25374"/>
    <cellStyle name="Normal 9 2 2 7" xfId="25375"/>
    <cellStyle name="Normal 9 2 2 7 10" xfId="25376"/>
    <cellStyle name="Normal 9 2 2 7 2" xfId="25377"/>
    <cellStyle name="Normal 9 2 2 7 2 2" xfId="25378"/>
    <cellStyle name="Normal 9 2 2 7 3" xfId="25379"/>
    <cellStyle name="Normal 9 2 2 7 4" xfId="25380"/>
    <cellStyle name="Normal 9 2 2 7 5" xfId="25381"/>
    <cellStyle name="Normal 9 2 2 7 6" xfId="25382"/>
    <cellStyle name="Normal 9 2 2 7 7" xfId="25383"/>
    <cellStyle name="Normal 9 2 2 7 8" xfId="25384"/>
    <cellStyle name="Normal 9 2 2 7 9" xfId="25385"/>
    <cellStyle name="Normal 9 2 2 8" xfId="25386"/>
    <cellStyle name="Normal 9 2 2 8 2" xfId="25387"/>
    <cellStyle name="Normal 9 2 2 8 2 2" xfId="25388"/>
    <cellStyle name="Normal 9 2 2 8 3" xfId="25389"/>
    <cellStyle name="Normal 9 2 2 9" xfId="25390"/>
    <cellStyle name="Normal 9 2 2 9 2" xfId="25391"/>
    <cellStyle name="Normal 9 2 2 9 2 2" xfId="25392"/>
    <cellStyle name="Normal 9 2 2 9 3" xfId="25393"/>
    <cellStyle name="Normal 9 2 20" xfId="25394"/>
    <cellStyle name="Normal 9 2 20 2" xfId="25395"/>
    <cellStyle name="Normal 9 2 20 2 2" xfId="25396"/>
    <cellStyle name="Normal 9 2 20 3" xfId="25397"/>
    <cellStyle name="Normal 9 2 21" xfId="25398"/>
    <cellStyle name="Normal 9 2 21 2" xfId="25399"/>
    <cellStyle name="Normal 9 2 22" xfId="25400"/>
    <cellStyle name="Normal 9 2 23" xfId="25401"/>
    <cellStyle name="Normal 9 2 24" xfId="25402"/>
    <cellStyle name="Normal 9 2 25" xfId="25403"/>
    <cellStyle name="Normal 9 2 26" xfId="25404"/>
    <cellStyle name="Normal 9 2 27" xfId="25405"/>
    <cellStyle name="Normal 9 2 28" xfId="25406"/>
    <cellStyle name="Normal 9 2 29" xfId="25407"/>
    <cellStyle name="Normal 9 2 3" xfId="25408"/>
    <cellStyle name="Normal 9 2 3 10" xfId="25409"/>
    <cellStyle name="Normal 9 2 3 10 2" xfId="25410"/>
    <cellStyle name="Normal 9 2 3 10 2 2" xfId="25411"/>
    <cellStyle name="Normal 9 2 3 10 3" xfId="25412"/>
    <cellStyle name="Normal 9 2 3 11" xfId="25413"/>
    <cellStyle name="Normal 9 2 3 11 2" xfId="25414"/>
    <cellStyle name="Normal 9 2 3 11 2 2" xfId="25415"/>
    <cellStyle name="Normal 9 2 3 11 3" xfId="25416"/>
    <cellStyle name="Normal 9 2 3 12" xfId="25417"/>
    <cellStyle name="Normal 9 2 3 12 2" xfId="25418"/>
    <cellStyle name="Normal 9 2 3 12 2 2" xfId="25419"/>
    <cellStyle name="Normal 9 2 3 12 3" xfId="25420"/>
    <cellStyle name="Normal 9 2 3 13" xfId="25421"/>
    <cellStyle name="Normal 9 2 3 13 2" xfId="25422"/>
    <cellStyle name="Normal 9 2 3 13 2 2" xfId="25423"/>
    <cellStyle name="Normal 9 2 3 13 3" xfId="25424"/>
    <cellStyle name="Normal 9 2 3 14" xfId="25425"/>
    <cellStyle name="Normal 9 2 3 14 2" xfId="25426"/>
    <cellStyle name="Normal 9 2 3 14 2 2" xfId="25427"/>
    <cellStyle name="Normal 9 2 3 14 3" xfId="25428"/>
    <cellStyle name="Normal 9 2 3 15" xfId="25429"/>
    <cellStyle name="Normal 9 2 3 15 2" xfId="25430"/>
    <cellStyle name="Normal 9 2 3 15 2 2" xfId="25431"/>
    <cellStyle name="Normal 9 2 3 15 3" xfId="25432"/>
    <cellStyle name="Normal 9 2 3 16" xfId="25433"/>
    <cellStyle name="Normal 9 2 3 16 2" xfId="25434"/>
    <cellStyle name="Normal 9 2 3 17" xfId="25435"/>
    <cellStyle name="Normal 9 2 3 18" xfId="25436"/>
    <cellStyle name="Normal 9 2 3 19" xfId="25437"/>
    <cellStyle name="Normal 9 2 3 2" xfId="25438"/>
    <cellStyle name="Normal 9 2 3 2 10" xfId="25439"/>
    <cellStyle name="Normal 9 2 3 2 2" xfId="25440"/>
    <cellStyle name="Normal 9 2 3 2 2 2" xfId="25441"/>
    <cellStyle name="Normal 9 2 3 2 3" xfId="25442"/>
    <cellStyle name="Normal 9 2 3 2 4" xfId="25443"/>
    <cellStyle name="Normal 9 2 3 2 5" xfId="25444"/>
    <cellStyle name="Normal 9 2 3 2 6" xfId="25445"/>
    <cellStyle name="Normal 9 2 3 2 7" xfId="25446"/>
    <cellStyle name="Normal 9 2 3 2 8" xfId="25447"/>
    <cellStyle name="Normal 9 2 3 2 9" xfId="25448"/>
    <cellStyle name="Normal 9 2 3 20" xfId="25449"/>
    <cellStyle name="Normal 9 2 3 21" xfId="25450"/>
    <cellStyle name="Normal 9 2 3 22" xfId="25451"/>
    <cellStyle name="Normal 9 2 3 23" xfId="25452"/>
    <cellStyle name="Normal 9 2 3 24" xfId="25453"/>
    <cellStyle name="Normal 9 2 3 3" xfId="25454"/>
    <cellStyle name="Normal 9 2 3 3 10" xfId="25455"/>
    <cellStyle name="Normal 9 2 3 3 2" xfId="25456"/>
    <cellStyle name="Normal 9 2 3 3 2 2" xfId="25457"/>
    <cellStyle name="Normal 9 2 3 3 3" xfId="25458"/>
    <cellStyle name="Normal 9 2 3 3 4" xfId="25459"/>
    <cellStyle name="Normal 9 2 3 3 5" xfId="25460"/>
    <cellStyle name="Normal 9 2 3 3 6" xfId="25461"/>
    <cellStyle name="Normal 9 2 3 3 7" xfId="25462"/>
    <cellStyle name="Normal 9 2 3 3 8" xfId="25463"/>
    <cellStyle name="Normal 9 2 3 3 9" xfId="25464"/>
    <cellStyle name="Normal 9 2 3 4" xfId="25465"/>
    <cellStyle name="Normal 9 2 3 4 2" xfId="25466"/>
    <cellStyle name="Normal 9 2 3 4 2 2" xfId="25467"/>
    <cellStyle name="Normal 9 2 3 4 3" xfId="25468"/>
    <cellStyle name="Normal 9 2 3 5" xfId="25469"/>
    <cellStyle name="Normal 9 2 3 5 2" xfId="25470"/>
    <cellStyle name="Normal 9 2 3 5 2 2" xfId="25471"/>
    <cellStyle name="Normal 9 2 3 5 3" xfId="25472"/>
    <cellStyle name="Normal 9 2 3 6" xfId="25473"/>
    <cellStyle name="Normal 9 2 3 6 2" xfId="25474"/>
    <cellStyle name="Normal 9 2 3 6 2 2" xfId="25475"/>
    <cellStyle name="Normal 9 2 3 6 3" xfId="25476"/>
    <cellStyle name="Normal 9 2 3 7" xfId="25477"/>
    <cellStyle name="Normal 9 2 3 7 2" xfId="25478"/>
    <cellStyle name="Normal 9 2 3 7 2 2" xfId="25479"/>
    <cellStyle name="Normal 9 2 3 7 3" xfId="25480"/>
    <cellStyle name="Normal 9 2 3 8" xfId="25481"/>
    <cellStyle name="Normal 9 2 3 8 2" xfId="25482"/>
    <cellStyle name="Normal 9 2 3 8 2 2" xfId="25483"/>
    <cellStyle name="Normal 9 2 3 8 3" xfId="25484"/>
    <cellStyle name="Normal 9 2 3 9" xfId="25485"/>
    <cellStyle name="Normal 9 2 3 9 2" xfId="25486"/>
    <cellStyle name="Normal 9 2 3 9 2 2" xfId="25487"/>
    <cellStyle name="Normal 9 2 3 9 3" xfId="25488"/>
    <cellStyle name="Normal 9 2 4" xfId="25489"/>
    <cellStyle name="Normal 9 2 4 10" xfId="25490"/>
    <cellStyle name="Normal 9 2 4 10 2" xfId="25491"/>
    <cellStyle name="Normal 9 2 4 10 2 2" xfId="25492"/>
    <cellStyle name="Normal 9 2 4 10 3" xfId="25493"/>
    <cellStyle name="Normal 9 2 4 11" xfId="25494"/>
    <cellStyle name="Normal 9 2 4 11 2" xfId="25495"/>
    <cellStyle name="Normal 9 2 4 11 2 2" xfId="25496"/>
    <cellStyle name="Normal 9 2 4 11 3" xfId="25497"/>
    <cellStyle name="Normal 9 2 4 12" xfId="25498"/>
    <cellStyle name="Normal 9 2 4 12 2" xfId="25499"/>
    <cellStyle name="Normal 9 2 4 12 2 2" xfId="25500"/>
    <cellStyle name="Normal 9 2 4 12 3" xfId="25501"/>
    <cellStyle name="Normal 9 2 4 13" xfId="25502"/>
    <cellStyle name="Normal 9 2 4 13 2" xfId="25503"/>
    <cellStyle name="Normal 9 2 4 13 2 2" xfId="25504"/>
    <cellStyle name="Normal 9 2 4 13 3" xfId="25505"/>
    <cellStyle name="Normal 9 2 4 14" xfId="25506"/>
    <cellStyle name="Normal 9 2 4 14 2" xfId="25507"/>
    <cellStyle name="Normal 9 2 4 14 2 2" xfId="25508"/>
    <cellStyle name="Normal 9 2 4 14 3" xfId="25509"/>
    <cellStyle name="Normal 9 2 4 15" xfId="25510"/>
    <cellStyle name="Normal 9 2 4 15 2" xfId="25511"/>
    <cellStyle name="Normal 9 2 4 15 2 2" xfId="25512"/>
    <cellStyle name="Normal 9 2 4 15 3" xfId="25513"/>
    <cellStyle name="Normal 9 2 4 16" xfId="25514"/>
    <cellStyle name="Normal 9 2 4 16 2" xfId="25515"/>
    <cellStyle name="Normal 9 2 4 17" xfId="25516"/>
    <cellStyle name="Normal 9 2 4 18" xfId="25517"/>
    <cellStyle name="Normal 9 2 4 19" xfId="25518"/>
    <cellStyle name="Normal 9 2 4 2" xfId="25519"/>
    <cellStyle name="Normal 9 2 4 2 10" xfId="25520"/>
    <cellStyle name="Normal 9 2 4 2 2" xfId="25521"/>
    <cellStyle name="Normal 9 2 4 2 2 2" xfId="25522"/>
    <cellStyle name="Normal 9 2 4 2 3" xfId="25523"/>
    <cellStyle name="Normal 9 2 4 2 4" xfId="25524"/>
    <cellStyle name="Normal 9 2 4 2 5" xfId="25525"/>
    <cellStyle name="Normal 9 2 4 2 6" xfId="25526"/>
    <cellStyle name="Normal 9 2 4 2 7" xfId="25527"/>
    <cellStyle name="Normal 9 2 4 2 8" xfId="25528"/>
    <cellStyle name="Normal 9 2 4 2 9" xfId="25529"/>
    <cellStyle name="Normal 9 2 4 20" xfId="25530"/>
    <cellStyle name="Normal 9 2 4 21" xfId="25531"/>
    <cellStyle name="Normal 9 2 4 22" xfId="25532"/>
    <cellStyle name="Normal 9 2 4 23" xfId="25533"/>
    <cellStyle name="Normal 9 2 4 24" xfId="25534"/>
    <cellStyle name="Normal 9 2 4 3" xfId="25535"/>
    <cellStyle name="Normal 9 2 4 3 10" xfId="25536"/>
    <cellStyle name="Normal 9 2 4 3 2" xfId="25537"/>
    <cellStyle name="Normal 9 2 4 3 2 2" xfId="25538"/>
    <cellStyle name="Normal 9 2 4 3 3" xfId="25539"/>
    <cellStyle name="Normal 9 2 4 3 4" xfId="25540"/>
    <cellStyle name="Normal 9 2 4 3 5" xfId="25541"/>
    <cellStyle name="Normal 9 2 4 3 6" xfId="25542"/>
    <cellStyle name="Normal 9 2 4 3 7" xfId="25543"/>
    <cellStyle name="Normal 9 2 4 3 8" xfId="25544"/>
    <cellStyle name="Normal 9 2 4 3 9" xfId="25545"/>
    <cellStyle name="Normal 9 2 4 4" xfId="25546"/>
    <cellStyle name="Normal 9 2 4 4 2" xfId="25547"/>
    <cellStyle name="Normal 9 2 4 4 2 2" xfId="25548"/>
    <cellStyle name="Normal 9 2 4 4 3" xfId="25549"/>
    <cellStyle name="Normal 9 2 4 5" xfId="25550"/>
    <cellStyle name="Normal 9 2 4 5 2" xfId="25551"/>
    <cellStyle name="Normal 9 2 4 5 2 2" xfId="25552"/>
    <cellStyle name="Normal 9 2 4 5 3" xfId="25553"/>
    <cellStyle name="Normal 9 2 4 6" xfId="25554"/>
    <cellStyle name="Normal 9 2 4 6 2" xfId="25555"/>
    <cellStyle name="Normal 9 2 4 6 2 2" xfId="25556"/>
    <cellStyle name="Normal 9 2 4 6 3" xfId="25557"/>
    <cellStyle name="Normal 9 2 4 7" xfId="25558"/>
    <cellStyle name="Normal 9 2 4 7 2" xfId="25559"/>
    <cellStyle name="Normal 9 2 4 7 2 2" xfId="25560"/>
    <cellStyle name="Normal 9 2 4 7 3" xfId="25561"/>
    <cellStyle name="Normal 9 2 4 8" xfId="25562"/>
    <cellStyle name="Normal 9 2 4 8 2" xfId="25563"/>
    <cellStyle name="Normal 9 2 4 8 2 2" xfId="25564"/>
    <cellStyle name="Normal 9 2 4 8 3" xfId="25565"/>
    <cellStyle name="Normal 9 2 4 9" xfId="25566"/>
    <cellStyle name="Normal 9 2 4 9 2" xfId="25567"/>
    <cellStyle name="Normal 9 2 4 9 2 2" xfId="25568"/>
    <cellStyle name="Normal 9 2 4 9 3" xfId="25569"/>
    <cellStyle name="Normal 9 2 5" xfId="25570"/>
    <cellStyle name="Normal 9 2 5 10" xfId="25571"/>
    <cellStyle name="Normal 9 2 5 10 2" xfId="25572"/>
    <cellStyle name="Normal 9 2 5 10 2 2" xfId="25573"/>
    <cellStyle name="Normal 9 2 5 10 3" xfId="25574"/>
    <cellStyle name="Normal 9 2 5 11" xfId="25575"/>
    <cellStyle name="Normal 9 2 5 11 2" xfId="25576"/>
    <cellStyle name="Normal 9 2 5 11 2 2" xfId="25577"/>
    <cellStyle name="Normal 9 2 5 11 3" xfId="25578"/>
    <cellStyle name="Normal 9 2 5 12" xfId="25579"/>
    <cellStyle name="Normal 9 2 5 12 2" xfId="25580"/>
    <cellStyle name="Normal 9 2 5 12 2 2" xfId="25581"/>
    <cellStyle name="Normal 9 2 5 12 3" xfId="25582"/>
    <cellStyle name="Normal 9 2 5 13" xfId="25583"/>
    <cellStyle name="Normal 9 2 5 13 2" xfId="25584"/>
    <cellStyle name="Normal 9 2 5 13 2 2" xfId="25585"/>
    <cellStyle name="Normal 9 2 5 13 3" xfId="25586"/>
    <cellStyle name="Normal 9 2 5 14" xfId="25587"/>
    <cellStyle name="Normal 9 2 5 14 2" xfId="25588"/>
    <cellStyle name="Normal 9 2 5 14 2 2" xfId="25589"/>
    <cellStyle name="Normal 9 2 5 14 3" xfId="25590"/>
    <cellStyle name="Normal 9 2 5 15" xfId="25591"/>
    <cellStyle name="Normal 9 2 5 15 2" xfId="25592"/>
    <cellStyle name="Normal 9 2 5 15 2 2" xfId="25593"/>
    <cellStyle name="Normal 9 2 5 15 3" xfId="25594"/>
    <cellStyle name="Normal 9 2 5 16" xfId="25595"/>
    <cellStyle name="Normal 9 2 5 16 2" xfId="25596"/>
    <cellStyle name="Normal 9 2 5 17" xfId="25597"/>
    <cellStyle name="Normal 9 2 5 18" xfId="25598"/>
    <cellStyle name="Normal 9 2 5 19" xfId="25599"/>
    <cellStyle name="Normal 9 2 5 2" xfId="25600"/>
    <cellStyle name="Normal 9 2 5 2 10" xfId="25601"/>
    <cellStyle name="Normal 9 2 5 2 2" xfId="25602"/>
    <cellStyle name="Normal 9 2 5 2 2 2" xfId="25603"/>
    <cellStyle name="Normal 9 2 5 2 3" xfId="25604"/>
    <cellStyle name="Normal 9 2 5 2 4" xfId="25605"/>
    <cellStyle name="Normal 9 2 5 2 5" xfId="25606"/>
    <cellStyle name="Normal 9 2 5 2 6" xfId="25607"/>
    <cellStyle name="Normal 9 2 5 2 7" xfId="25608"/>
    <cellStyle name="Normal 9 2 5 2 8" xfId="25609"/>
    <cellStyle name="Normal 9 2 5 2 9" xfId="25610"/>
    <cellStyle name="Normal 9 2 5 20" xfId="25611"/>
    <cellStyle name="Normal 9 2 5 21" xfId="25612"/>
    <cellStyle name="Normal 9 2 5 22" xfId="25613"/>
    <cellStyle name="Normal 9 2 5 23" xfId="25614"/>
    <cellStyle name="Normal 9 2 5 24" xfId="25615"/>
    <cellStyle name="Normal 9 2 5 3" xfId="25616"/>
    <cellStyle name="Normal 9 2 5 3 10" xfId="25617"/>
    <cellStyle name="Normal 9 2 5 3 2" xfId="25618"/>
    <cellStyle name="Normal 9 2 5 3 2 2" xfId="25619"/>
    <cellStyle name="Normal 9 2 5 3 3" xfId="25620"/>
    <cellStyle name="Normal 9 2 5 3 4" xfId="25621"/>
    <cellStyle name="Normal 9 2 5 3 5" xfId="25622"/>
    <cellStyle name="Normal 9 2 5 3 6" xfId="25623"/>
    <cellStyle name="Normal 9 2 5 3 7" xfId="25624"/>
    <cellStyle name="Normal 9 2 5 3 8" xfId="25625"/>
    <cellStyle name="Normal 9 2 5 3 9" xfId="25626"/>
    <cellStyle name="Normal 9 2 5 4" xfId="25627"/>
    <cellStyle name="Normal 9 2 5 4 2" xfId="25628"/>
    <cellStyle name="Normal 9 2 5 4 2 2" xfId="25629"/>
    <cellStyle name="Normal 9 2 5 4 3" xfId="25630"/>
    <cellStyle name="Normal 9 2 5 5" xfId="25631"/>
    <cellStyle name="Normal 9 2 5 5 2" xfId="25632"/>
    <cellStyle name="Normal 9 2 5 5 2 2" xfId="25633"/>
    <cellStyle name="Normal 9 2 5 5 3" xfId="25634"/>
    <cellStyle name="Normal 9 2 5 6" xfId="25635"/>
    <cellStyle name="Normal 9 2 5 6 2" xfId="25636"/>
    <cellStyle name="Normal 9 2 5 6 2 2" xfId="25637"/>
    <cellStyle name="Normal 9 2 5 6 3" xfId="25638"/>
    <cellStyle name="Normal 9 2 5 7" xfId="25639"/>
    <cellStyle name="Normal 9 2 5 7 2" xfId="25640"/>
    <cellStyle name="Normal 9 2 5 7 2 2" xfId="25641"/>
    <cellStyle name="Normal 9 2 5 7 3" xfId="25642"/>
    <cellStyle name="Normal 9 2 5 8" xfId="25643"/>
    <cellStyle name="Normal 9 2 5 8 2" xfId="25644"/>
    <cellStyle name="Normal 9 2 5 8 2 2" xfId="25645"/>
    <cellStyle name="Normal 9 2 5 8 3" xfId="25646"/>
    <cellStyle name="Normal 9 2 5 9" xfId="25647"/>
    <cellStyle name="Normal 9 2 5 9 2" xfId="25648"/>
    <cellStyle name="Normal 9 2 5 9 2 2" xfId="25649"/>
    <cellStyle name="Normal 9 2 5 9 3" xfId="25650"/>
    <cellStyle name="Normal 9 2 6" xfId="25651"/>
    <cellStyle name="Normal 9 2 6 10" xfId="25652"/>
    <cellStyle name="Normal 9 2 6 10 2" xfId="25653"/>
    <cellStyle name="Normal 9 2 6 10 2 2" xfId="25654"/>
    <cellStyle name="Normal 9 2 6 10 3" xfId="25655"/>
    <cellStyle name="Normal 9 2 6 11" xfId="25656"/>
    <cellStyle name="Normal 9 2 6 11 2" xfId="25657"/>
    <cellStyle name="Normal 9 2 6 11 2 2" xfId="25658"/>
    <cellStyle name="Normal 9 2 6 11 3" xfId="25659"/>
    <cellStyle name="Normal 9 2 6 12" xfId="25660"/>
    <cellStyle name="Normal 9 2 6 12 2" xfId="25661"/>
    <cellStyle name="Normal 9 2 6 12 2 2" xfId="25662"/>
    <cellStyle name="Normal 9 2 6 12 3" xfId="25663"/>
    <cellStyle name="Normal 9 2 6 13" xfId="25664"/>
    <cellStyle name="Normal 9 2 6 13 2" xfId="25665"/>
    <cellStyle name="Normal 9 2 6 13 2 2" xfId="25666"/>
    <cellStyle name="Normal 9 2 6 13 3" xfId="25667"/>
    <cellStyle name="Normal 9 2 6 14" xfId="25668"/>
    <cellStyle name="Normal 9 2 6 14 2" xfId="25669"/>
    <cellStyle name="Normal 9 2 6 14 2 2" xfId="25670"/>
    <cellStyle name="Normal 9 2 6 14 3" xfId="25671"/>
    <cellStyle name="Normal 9 2 6 15" xfId="25672"/>
    <cellStyle name="Normal 9 2 6 15 2" xfId="25673"/>
    <cellStyle name="Normal 9 2 6 15 2 2" xfId="25674"/>
    <cellStyle name="Normal 9 2 6 15 3" xfId="25675"/>
    <cellStyle name="Normal 9 2 6 16" xfId="25676"/>
    <cellStyle name="Normal 9 2 6 16 2" xfId="25677"/>
    <cellStyle name="Normal 9 2 6 17" xfId="25678"/>
    <cellStyle name="Normal 9 2 6 18" xfId="25679"/>
    <cellStyle name="Normal 9 2 6 19" xfId="25680"/>
    <cellStyle name="Normal 9 2 6 2" xfId="25681"/>
    <cellStyle name="Normal 9 2 6 2 10" xfId="25682"/>
    <cellStyle name="Normal 9 2 6 2 2" xfId="25683"/>
    <cellStyle name="Normal 9 2 6 2 2 2" xfId="25684"/>
    <cellStyle name="Normal 9 2 6 2 3" xfId="25685"/>
    <cellStyle name="Normal 9 2 6 2 4" xfId="25686"/>
    <cellStyle name="Normal 9 2 6 2 5" xfId="25687"/>
    <cellStyle name="Normal 9 2 6 2 6" xfId="25688"/>
    <cellStyle name="Normal 9 2 6 2 7" xfId="25689"/>
    <cellStyle name="Normal 9 2 6 2 8" xfId="25690"/>
    <cellStyle name="Normal 9 2 6 2 9" xfId="25691"/>
    <cellStyle name="Normal 9 2 6 20" xfId="25692"/>
    <cellStyle name="Normal 9 2 6 21" xfId="25693"/>
    <cellStyle name="Normal 9 2 6 22" xfId="25694"/>
    <cellStyle name="Normal 9 2 6 23" xfId="25695"/>
    <cellStyle name="Normal 9 2 6 24" xfId="25696"/>
    <cellStyle name="Normal 9 2 6 3" xfId="25697"/>
    <cellStyle name="Normal 9 2 6 3 10" xfId="25698"/>
    <cellStyle name="Normal 9 2 6 3 2" xfId="25699"/>
    <cellStyle name="Normal 9 2 6 3 2 2" xfId="25700"/>
    <cellStyle name="Normal 9 2 6 3 3" xfId="25701"/>
    <cellStyle name="Normal 9 2 6 3 4" xfId="25702"/>
    <cellStyle name="Normal 9 2 6 3 5" xfId="25703"/>
    <cellStyle name="Normal 9 2 6 3 6" xfId="25704"/>
    <cellStyle name="Normal 9 2 6 3 7" xfId="25705"/>
    <cellStyle name="Normal 9 2 6 3 8" xfId="25706"/>
    <cellStyle name="Normal 9 2 6 3 9" xfId="25707"/>
    <cellStyle name="Normal 9 2 6 4" xfId="25708"/>
    <cellStyle name="Normal 9 2 6 4 2" xfId="25709"/>
    <cellStyle name="Normal 9 2 6 4 2 2" xfId="25710"/>
    <cellStyle name="Normal 9 2 6 4 3" xfId="25711"/>
    <cellStyle name="Normal 9 2 6 5" xfId="25712"/>
    <cellStyle name="Normal 9 2 6 5 2" xfId="25713"/>
    <cellStyle name="Normal 9 2 6 5 2 2" xfId="25714"/>
    <cellStyle name="Normal 9 2 6 5 3" xfId="25715"/>
    <cellStyle name="Normal 9 2 6 6" xfId="25716"/>
    <cellStyle name="Normal 9 2 6 6 2" xfId="25717"/>
    <cellStyle name="Normal 9 2 6 6 2 2" xfId="25718"/>
    <cellStyle name="Normal 9 2 6 6 3" xfId="25719"/>
    <cellStyle name="Normal 9 2 6 7" xfId="25720"/>
    <cellStyle name="Normal 9 2 6 7 2" xfId="25721"/>
    <cellStyle name="Normal 9 2 6 7 2 2" xfId="25722"/>
    <cellStyle name="Normal 9 2 6 7 3" xfId="25723"/>
    <cellStyle name="Normal 9 2 6 8" xfId="25724"/>
    <cellStyle name="Normal 9 2 6 8 2" xfId="25725"/>
    <cellStyle name="Normal 9 2 6 8 2 2" xfId="25726"/>
    <cellStyle name="Normal 9 2 6 8 3" xfId="25727"/>
    <cellStyle name="Normal 9 2 6 9" xfId="25728"/>
    <cellStyle name="Normal 9 2 6 9 2" xfId="25729"/>
    <cellStyle name="Normal 9 2 6 9 2 2" xfId="25730"/>
    <cellStyle name="Normal 9 2 6 9 3" xfId="25731"/>
    <cellStyle name="Normal 9 2 7" xfId="25732"/>
    <cellStyle name="Normal 9 2 7 10" xfId="25733"/>
    <cellStyle name="Normal 9 2 7 2" xfId="25734"/>
    <cellStyle name="Normal 9 2 7 2 2" xfId="25735"/>
    <cellStyle name="Normal 9 2 7 3" xfId="25736"/>
    <cellStyle name="Normal 9 2 7 4" xfId="25737"/>
    <cellStyle name="Normal 9 2 7 5" xfId="25738"/>
    <cellStyle name="Normal 9 2 7 6" xfId="25739"/>
    <cellStyle name="Normal 9 2 7 7" xfId="25740"/>
    <cellStyle name="Normal 9 2 7 8" xfId="25741"/>
    <cellStyle name="Normal 9 2 7 9" xfId="25742"/>
    <cellStyle name="Normal 9 2 8" xfId="25743"/>
    <cellStyle name="Normal 9 2 8 10" xfId="25744"/>
    <cellStyle name="Normal 9 2 8 2" xfId="25745"/>
    <cellStyle name="Normal 9 2 8 2 2" xfId="25746"/>
    <cellStyle name="Normal 9 2 8 3" xfId="25747"/>
    <cellStyle name="Normal 9 2 8 4" xfId="25748"/>
    <cellStyle name="Normal 9 2 8 5" xfId="25749"/>
    <cellStyle name="Normal 9 2 8 6" xfId="25750"/>
    <cellStyle name="Normal 9 2 8 7" xfId="25751"/>
    <cellStyle name="Normal 9 2 8 8" xfId="25752"/>
    <cellStyle name="Normal 9 2 8 9" xfId="25753"/>
    <cellStyle name="Normal 9 2 9" xfId="25754"/>
    <cellStyle name="Normal 9 2 9 2" xfId="25755"/>
    <cellStyle name="Normal 9 2 9 2 2" xfId="25756"/>
    <cellStyle name="Normal 9 2 9 3" xfId="25757"/>
    <cellStyle name="Normal 9 20" xfId="25758"/>
    <cellStyle name="Normal 9 20 2" xfId="25759"/>
    <cellStyle name="Normal 9 20 2 2" xfId="25760"/>
    <cellStyle name="Normal 9 20 3" xfId="25761"/>
    <cellStyle name="Normal 9 21" xfId="25762"/>
    <cellStyle name="Normal 9 21 2" xfId="25763"/>
    <cellStyle name="Normal 9 21 2 2" xfId="25764"/>
    <cellStyle name="Normal 9 21 3" xfId="25765"/>
    <cellStyle name="Normal 9 22" xfId="25766"/>
    <cellStyle name="Normal 9 22 2" xfId="25767"/>
    <cellStyle name="Normal 9 22 2 2" xfId="25768"/>
    <cellStyle name="Normal 9 22 3" xfId="25769"/>
    <cellStyle name="Normal 9 23" xfId="25770"/>
    <cellStyle name="Normal 9 23 2" xfId="25771"/>
    <cellStyle name="Normal 9 23 2 2" xfId="25772"/>
    <cellStyle name="Normal 9 23 3" xfId="25773"/>
    <cellStyle name="Normal 9 24" xfId="25774"/>
    <cellStyle name="Normal 9 24 2" xfId="25775"/>
    <cellStyle name="Normal 9 25" xfId="25776"/>
    <cellStyle name="Normal 9 26" xfId="25777"/>
    <cellStyle name="Normal 9 27" xfId="25778"/>
    <cellStyle name="Normal 9 28" xfId="25779"/>
    <cellStyle name="Normal 9 29" xfId="25780"/>
    <cellStyle name="Normal 9 3" xfId="25781"/>
    <cellStyle name="Normal 9 3 10" xfId="25782"/>
    <cellStyle name="Normal 9 3 10 2" xfId="25783"/>
    <cellStyle name="Normal 9 3 10 2 2" xfId="25784"/>
    <cellStyle name="Normal 9 3 10 3" xfId="25785"/>
    <cellStyle name="Normal 9 3 11" xfId="25786"/>
    <cellStyle name="Normal 9 3 11 2" xfId="25787"/>
    <cellStyle name="Normal 9 3 11 2 2" xfId="25788"/>
    <cellStyle name="Normal 9 3 11 3" xfId="25789"/>
    <cellStyle name="Normal 9 3 12" xfId="25790"/>
    <cellStyle name="Normal 9 3 12 2" xfId="25791"/>
    <cellStyle name="Normal 9 3 12 2 2" xfId="25792"/>
    <cellStyle name="Normal 9 3 12 3" xfId="25793"/>
    <cellStyle name="Normal 9 3 13" xfId="25794"/>
    <cellStyle name="Normal 9 3 13 2" xfId="25795"/>
    <cellStyle name="Normal 9 3 13 2 2" xfId="25796"/>
    <cellStyle name="Normal 9 3 13 3" xfId="25797"/>
    <cellStyle name="Normal 9 3 14" xfId="25798"/>
    <cellStyle name="Normal 9 3 14 2" xfId="25799"/>
    <cellStyle name="Normal 9 3 14 2 2" xfId="25800"/>
    <cellStyle name="Normal 9 3 14 3" xfId="25801"/>
    <cellStyle name="Normal 9 3 15" xfId="25802"/>
    <cellStyle name="Normal 9 3 15 2" xfId="25803"/>
    <cellStyle name="Normal 9 3 15 2 2" xfId="25804"/>
    <cellStyle name="Normal 9 3 15 3" xfId="25805"/>
    <cellStyle name="Normal 9 3 16" xfId="25806"/>
    <cellStyle name="Normal 9 3 16 2" xfId="25807"/>
    <cellStyle name="Normal 9 3 16 2 2" xfId="25808"/>
    <cellStyle name="Normal 9 3 16 3" xfId="25809"/>
    <cellStyle name="Normal 9 3 17" xfId="25810"/>
    <cellStyle name="Normal 9 3 17 2" xfId="25811"/>
    <cellStyle name="Normal 9 3 17 2 2" xfId="25812"/>
    <cellStyle name="Normal 9 3 17 3" xfId="25813"/>
    <cellStyle name="Normal 9 3 18" xfId="25814"/>
    <cellStyle name="Normal 9 3 18 2" xfId="25815"/>
    <cellStyle name="Normal 9 3 18 2 2" xfId="25816"/>
    <cellStyle name="Normal 9 3 18 3" xfId="25817"/>
    <cellStyle name="Normal 9 3 19" xfId="25818"/>
    <cellStyle name="Normal 9 3 19 2" xfId="25819"/>
    <cellStyle name="Normal 9 3 19 2 2" xfId="25820"/>
    <cellStyle name="Normal 9 3 19 3" xfId="25821"/>
    <cellStyle name="Normal 9 3 2" xfId="25822"/>
    <cellStyle name="Normal 9 3 2 10" xfId="25823"/>
    <cellStyle name="Normal 9 3 2 10 2" xfId="25824"/>
    <cellStyle name="Normal 9 3 2 10 2 2" xfId="25825"/>
    <cellStyle name="Normal 9 3 2 10 3" xfId="25826"/>
    <cellStyle name="Normal 9 3 2 11" xfId="25827"/>
    <cellStyle name="Normal 9 3 2 11 2" xfId="25828"/>
    <cellStyle name="Normal 9 3 2 11 2 2" xfId="25829"/>
    <cellStyle name="Normal 9 3 2 11 3" xfId="25830"/>
    <cellStyle name="Normal 9 3 2 12" xfId="25831"/>
    <cellStyle name="Normal 9 3 2 12 2" xfId="25832"/>
    <cellStyle name="Normal 9 3 2 12 2 2" xfId="25833"/>
    <cellStyle name="Normal 9 3 2 12 3" xfId="25834"/>
    <cellStyle name="Normal 9 3 2 13" xfId="25835"/>
    <cellStyle name="Normal 9 3 2 13 2" xfId="25836"/>
    <cellStyle name="Normal 9 3 2 13 2 2" xfId="25837"/>
    <cellStyle name="Normal 9 3 2 13 3" xfId="25838"/>
    <cellStyle name="Normal 9 3 2 14" xfId="25839"/>
    <cellStyle name="Normal 9 3 2 14 2" xfId="25840"/>
    <cellStyle name="Normal 9 3 2 14 2 2" xfId="25841"/>
    <cellStyle name="Normal 9 3 2 14 3" xfId="25842"/>
    <cellStyle name="Normal 9 3 2 15" xfId="25843"/>
    <cellStyle name="Normal 9 3 2 15 2" xfId="25844"/>
    <cellStyle name="Normal 9 3 2 15 2 2" xfId="25845"/>
    <cellStyle name="Normal 9 3 2 15 3" xfId="25846"/>
    <cellStyle name="Normal 9 3 2 16" xfId="25847"/>
    <cellStyle name="Normal 9 3 2 16 2" xfId="25848"/>
    <cellStyle name="Normal 9 3 2 16 2 2" xfId="25849"/>
    <cellStyle name="Normal 9 3 2 16 3" xfId="25850"/>
    <cellStyle name="Normal 9 3 2 17" xfId="25851"/>
    <cellStyle name="Normal 9 3 2 17 2" xfId="25852"/>
    <cellStyle name="Normal 9 3 2 17 2 2" xfId="25853"/>
    <cellStyle name="Normal 9 3 2 17 3" xfId="25854"/>
    <cellStyle name="Normal 9 3 2 18" xfId="25855"/>
    <cellStyle name="Normal 9 3 2 18 2" xfId="25856"/>
    <cellStyle name="Normal 9 3 2 18 2 2" xfId="25857"/>
    <cellStyle name="Normal 9 3 2 18 3" xfId="25858"/>
    <cellStyle name="Normal 9 3 2 19" xfId="25859"/>
    <cellStyle name="Normal 9 3 2 19 2" xfId="25860"/>
    <cellStyle name="Normal 9 3 2 19 2 2" xfId="25861"/>
    <cellStyle name="Normal 9 3 2 19 3" xfId="25862"/>
    <cellStyle name="Normal 9 3 2 2" xfId="25863"/>
    <cellStyle name="Normal 9 3 2 2 10" xfId="25864"/>
    <cellStyle name="Normal 9 3 2 2 10 2" xfId="25865"/>
    <cellStyle name="Normal 9 3 2 2 10 2 2" xfId="25866"/>
    <cellStyle name="Normal 9 3 2 2 10 3" xfId="25867"/>
    <cellStyle name="Normal 9 3 2 2 11" xfId="25868"/>
    <cellStyle name="Normal 9 3 2 2 11 2" xfId="25869"/>
    <cellStyle name="Normal 9 3 2 2 11 2 2" xfId="25870"/>
    <cellStyle name="Normal 9 3 2 2 11 3" xfId="25871"/>
    <cellStyle name="Normal 9 3 2 2 12" xfId="25872"/>
    <cellStyle name="Normal 9 3 2 2 12 2" xfId="25873"/>
    <cellStyle name="Normal 9 3 2 2 12 2 2" xfId="25874"/>
    <cellStyle name="Normal 9 3 2 2 12 3" xfId="25875"/>
    <cellStyle name="Normal 9 3 2 2 13" xfId="25876"/>
    <cellStyle name="Normal 9 3 2 2 13 2" xfId="25877"/>
    <cellStyle name="Normal 9 3 2 2 13 2 2" xfId="25878"/>
    <cellStyle name="Normal 9 3 2 2 13 3" xfId="25879"/>
    <cellStyle name="Normal 9 3 2 2 14" xfId="25880"/>
    <cellStyle name="Normal 9 3 2 2 14 2" xfId="25881"/>
    <cellStyle name="Normal 9 3 2 2 14 2 2" xfId="25882"/>
    <cellStyle name="Normal 9 3 2 2 14 3" xfId="25883"/>
    <cellStyle name="Normal 9 3 2 2 15" xfId="25884"/>
    <cellStyle name="Normal 9 3 2 2 15 2" xfId="25885"/>
    <cellStyle name="Normal 9 3 2 2 15 2 2" xfId="25886"/>
    <cellStyle name="Normal 9 3 2 2 15 3" xfId="25887"/>
    <cellStyle name="Normal 9 3 2 2 16" xfId="25888"/>
    <cellStyle name="Normal 9 3 2 2 16 2" xfId="25889"/>
    <cellStyle name="Normal 9 3 2 2 17" xfId="25890"/>
    <cellStyle name="Normal 9 3 2 2 18" xfId="25891"/>
    <cellStyle name="Normal 9 3 2 2 19" xfId="25892"/>
    <cellStyle name="Normal 9 3 2 2 2" xfId="25893"/>
    <cellStyle name="Normal 9 3 2 2 2 10" xfId="25894"/>
    <cellStyle name="Normal 9 3 2 2 2 2" xfId="25895"/>
    <cellStyle name="Normal 9 3 2 2 2 2 2" xfId="25896"/>
    <cellStyle name="Normal 9 3 2 2 2 3" xfId="25897"/>
    <cellStyle name="Normal 9 3 2 2 2 4" xfId="25898"/>
    <cellStyle name="Normal 9 3 2 2 2 5" xfId="25899"/>
    <cellStyle name="Normal 9 3 2 2 2 6" xfId="25900"/>
    <cellStyle name="Normal 9 3 2 2 2 7" xfId="25901"/>
    <cellStyle name="Normal 9 3 2 2 2 8" xfId="25902"/>
    <cellStyle name="Normal 9 3 2 2 2 9" xfId="25903"/>
    <cellStyle name="Normal 9 3 2 2 20" xfId="25904"/>
    <cellStyle name="Normal 9 3 2 2 21" xfId="25905"/>
    <cellStyle name="Normal 9 3 2 2 22" xfId="25906"/>
    <cellStyle name="Normal 9 3 2 2 23" xfId="25907"/>
    <cellStyle name="Normal 9 3 2 2 24" xfId="25908"/>
    <cellStyle name="Normal 9 3 2 2 3" xfId="25909"/>
    <cellStyle name="Normal 9 3 2 2 3 10" xfId="25910"/>
    <cellStyle name="Normal 9 3 2 2 3 2" xfId="25911"/>
    <cellStyle name="Normal 9 3 2 2 3 2 2" xfId="25912"/>
    <cellStyle name="Normal 9 3 2 2 3 3" xfId="25913"/>
    <cellStyle name="Normal 9 3 2 2 3 4" xfId="25914"/>
    <cellStyle name="Normal 9 3 2 2 3 5" xfId="25915"/>
    <cellStyle name="Normal 9 3 2 2 3 6" xfId="25916"/>
    <cellStyle name="Normal 9 3 2 2 3 7" xfId="25917"/>
    <cellStyle name="Normal 9 3 2 2 3 8" xfId="25918"/>
    <cellStyle name="Normal 9 3 2 2 3 9" xfId="25919"/>
    <cellStyle name="Normal 9 3 2 2 4" xfId="25920"/>
    <cellStyle name="Normal 9 3 2 2 4 2" xfId="25921"/>
    <cellStyle name="Normal 9 3 2 2 4 2 2" xfId="25922"/>
    <cellStyle name="Normal 9 3 2 2 4 3" xfId="25923"/>
    <cellStyle name="Normal 9 3 2 2 5" xfId="25924"/>
    <cellStyle name="Normal 9 3 2 2 5 2" xfId="25925"/>
    <cellStyle name="Normal 9 3 2 2 5 2 2" xfId="25926"/>
    <cellStyle name="Normal 9 3 2 2 5 3" xfId="25927"/>
    <cellStyle name="Normal 9 3 2 2 6" xfId="25928"/>
    <cellStyle name="Normal 9 3 2 2 6 2" xfId="25929"/>
    <cellStyle name="Normal 9 3 2 2 6 2 2" xfId="25930"/>
    <cellStyle name="Normal 9 3 2 2 6 3" xfId="25931"/>
    <cellStyle name="Normal 9 3 2 2 7" xfId="25932"/>
    <cellStyle name="Normal 9 3 2 2 7 2" xfId="25933"/>
    <cellStyle name="Normal 9 3 2 2 7 2 2" xfId="25934"/>
    <cellStyle name="Normal 9 3 2 2 7 3" xfId="25935"/>
    <cellStyle name="Normal 9 3 2 2 8" xfId="25936"/>
    <cellStyle name="Normal 9 3 2 2 8 2" xfId="25937"/>
    <cellStyle name="Normal 9 3 2 2 8 2 2" xfId="25938"/>
    <cellStyle name="Normal 9 3 2 2 8 3" xfId="25939"/>
    <cellStyle name="Normal 9 3 2 2 9" xfId="25940"/>
    <cellStyle name="Normal 9 3 2 2 9 2" xfId="25941"/>
    <cellStyle name="Normal 9 3 2 2 9 2 2" xfId="25942"/>
    <cellStyle name="Normal 9 3 2 2 9 3" xfId="25943"/>
    <cellStyle name="Normal 9 3 2 20" xfId="25944"/>
    <cellStyle name="Normal 9 3 2 20 2" xfId="25945"/>
    <cellStyle name="Normal 9 3 2 21" xfId="25946"/>
    <cellStyle name="Normal 9 3 2 22" xfId="25947"/>
    <cellStyle name="Normal 9 3 2 23" xfId="25948"/>
    <cellStyle name="Normal 9 3 2 24" xfId="25949"/>
    <cellStyle name="Normal 9 3 2 25" xfId="25950"/>
    <cellStyle name="Normal 9 3 2 26" xfId="25951"/>
    <cellStyle name="Normal 9 3 2 27" xfId="25952"/>
    <cellStyle name="Normal 9 3 2 28" xfId="25953"/>
    <cellStyle name="Normal 9 3 2 3" xfId="25954"/>
    <cellStyle name="Normal 9 3 2 3 10" xfId="25955"/>
    <cellStyle name="Normal 9 3 2 3 10 2" xfId="25956"/>
    <cellStyle name="Normal 9 3 2 3 10 2 2" xfId="25957"/>
    <cellStyle name="Normal 9 3 2 3 10 3" xfId="25958"/>
    <cellStyle name="Normal 9 3 2 3 11" xfId="25959"/>
    <cellStyle name="Normal 9 3 2 3 11 2" xfId="25960"/>
    <cellStyle name="Normal 9 3 2 3 11 2 2" xfId="25961"/>
    <cellStyle name="Normal 9 3 2 3 11 3" xfId="25962"/>
    <cellStyle name="Normal 9 3 2 3 12" xfId="25963"/>
    <cellStyle name="Normal 9 3 2 3 12 2" xfId="25964"/>
    <cellStyle name="Normal 9 3 2 3 12 2 2" xfId="25965"/>
    <cellStyle name="Normal 9 3 2 3 12 3" xfId="25966"/>
    <cellStyle name="Normal 9 3 2 3 13" xfId="25967"/>
    <cellStyle name="Normal 9 3 2 3 13 2" xfId="25968"/>
    <cellStyle name="Normal 9 3 2 3 13 2 2" xfId="25969"/>
    <cellStyle name="Normal 9 3 2 3 13 3" xfId="25970"/>
    <cellStyle name="Normal 9 3 2 3 14" xfId="25971"/>
    <cellStyle name="Normal 9 3 2 3 14 2" xfId="25972"/>
    <cellStyle name="Normal 9 3 2 3 14 2 2" xfId="25973"/>
    <cellStyle name="Normal 9 3 2 3 14 3" xfId="25974"/>
    <cellStyle name="Normal 9 3 2 3 15" xfId="25975"/>
    <cellStyle name="Normal 9 3 2 3 15 2" xfId="25976"/>
    <cellStyle name="Normal 9 3 2 3 15 2 2" xfId="25977"/>
    <cellStyle name="Normal 9 3 2 3 15 3" xfId="25978"/>
    <cellStyle name="Normal 9 3 2 3 16" xfId="25979"/>
    <cellStyle name="Normal 9 3 2 3 16 2" xfId="25980"/>
    <cellStyle name="Normal 9 3 2 3 17" xfId="25981"/>
    <cellStyle name="Normal 9 3 2 3 18" xfId="25982"/>
    <cellStyle name="Normal 9 3 2 3 19" xfId="25983"/>
    <cellStyle name="Normal 9 3 2 3 2" xfId="25984"/>
    <cellStyle name="Normal 9 3 2 3 2 10" xfId="25985"/>
    <cellStyle name="Normal 9 3 2 3 2 2" xfId="25986"/>
    <cellStyle name="Normal 9 3 2 3 2 2 2" xfId="25987"/>
    <cellStyle name="Normal 9 3 2 3 2 3" xfId="25988"/>
    <cellStyle name="Normal 9 3 2 3 2 4" xfId="25989"/>
    <cellStyle name="Normal 9 3 2 3 2 5" xfId="25990"/>
    <cellStyle name="Normal 9 3 2 3 2 6" xfId="25991"/>
    <cellStyle name="Normal 9 3 2 3 2 7" xfId="25992"/>
    <cellStyle name="Normal 9 3 2 3 2 8" xfId="25993"/>
    <cellStyle name="Normal 9 3 2 3 2 9" xfId="25994"/>
    <cellStyle name="Normal 9 3 2 3 20" xfId="25995"/>
    <cellStyle name="Normal 9 3 2 3 21" xfId="25996"/>
    <cellStyle name="Normal 9 3 2 3 22" xfId="25997"/>
    <cellStyle name="Normal 9 3 2 3 23" xfId="25998"/>
    <cellStyle name="Normal 9 3 2 3 24" xfId="25999"/>
    <cellStyle name="Normal 9 3 2 3 3" xfId="26000"/>
    <cellStyle name="Normal 9 3 2 3 3 10" xfId="26001"/>
    <cellStyle name="Normal 9 3 2 3 3 2" xfId="26002"/>
    <cellStyle name="Normal 9 3 2 3 3 2 2" xfId="26003"/>
    <cellStyle name="Normal 9 3 2 3 3 3" xfId="26004"/>
    <cellStyle name="Normal 9 3 2 3 3 4" xfId="26005"/>
    <cellStyle name="Normal 9 3 2 3 3 5" xfId="26006"/>
    <cellStyle name="Normal 9 3 2 3 3 6" xfId="26007"/>
    <cellStyle name="Normal 9 3 2 3 3 7" xfId="26008"/>
    <cellStyle name="Normal 9 3 2 3 3 8" xfId="26009"/>
    <cellStyle name="Normal 9 3 2 3 3 9" xfId="26010"/>
    <cellStyle name="Normal 9 3 2 3 4" xfId="26011"/>
    <cellStyle name="Normal 9 3 2 3 4 2" xfId="26012"/>
    <cellStyle name="Normal 9 3 2 3 4 2 2" xfId="26013"/>
    <cellStyle name="Normal 9 3 2 3 4 3" xfId="26014"/>
    <cellStyle name="Normal 9 3 2 3 5" xfId="26015"/>
    <cellStyle name="Normal 9 3 2 3 5 2" xfId="26016"/>
    <cellStyle name="Normal 9 3 2 3 5 2 2" xfId="26017"/>
    <cellStyle name="Normal 9 3 2 3 5 3" xfId="26018"/>
    <cellStyle name="Normal 9 3 2 3 6" xfId="26019"/>
    <cellStyle name="Normal 9 3 2 3 6 2" xfId="26020"/>
    <cellStyle name="Normal 9 3 2 3 6 2 2" xfId="26021"/>
    <cellStyle name="Normal 9 3 2 3 6 3" xfId="26022"/>
    <cellStyle name="Normal 9 3 2 3 7" xfId="26023"/>
    <cellStyle name="Normal 9 3 2 3 7 2" xfId="26024"/>
    <cellStyle name="Normal 9 3 2 3 7 2 2" xfId="26025"/>
    <cellStyle name="Normal 9 3 2 3 7 3" xfId="26026"/>
    <cellStyle name="Normal 9 3 2 3 8" xfId="26027"/>
    <cellStyle name="Normal 9 3 2 3 8 2" xfId="26028"/>
    <cellStyle name="Normal 9 3 2 3 8 2 2" xfId="26029"/>
    <cellStyle name="Normal 9 3 2 3 8 3" xfId="26030"/>
    <cellStyle name="Normal 9 3 2 3 9" xfId="26031"/>
    <cellStyle name="Normal 9 3 2 3 9 2" xfId="26032"/>
    <cellStyle name="Normal 9 3 2 3 9 2 2" xfId="26033"/>
    <cellStyle name="Normal 9 3 2 3 9 3" xfId="26034"/>
    <cellStyle name="Normal 9 3 2 4" xfId="26035"/>
    <cellStyle name="Normal 9 3 2 4 10" xfId="26036"/>
    <cellStyle name="Normal 9 3 2 4 10 2" xfId="26037"/>
    <cellStyle name="Normal 9 3 2 4 10 2 2" xfId="26038"/>
    <cellStyle name="Normal 9 3 2 4 10 3" xfId="26039"/>
    <cellStyle name="Normal 9 3 2 4 11" xfId="26040"/>
    <cellStyle name="Normal 9 3 2 4 11 2" xfId="26041"/>
    <cellStyle name="Normal 9 3 2 4 11 2 2" xfId="26042"/>
    <cellStyle name="Normal 9 3 2 4 11 3" xfId="26043"/>
    <cellStyle name="Normal 9 3 2 4 12" xfId="26044"/>
    <cellStyle name="Normal 9 3 2 4 12 2" xfId="26045"/>
    <cellStyle name="Normal 9 3 2 4 12 2 2" xfId="26046"/>
    <cellStyle name="Normal 9 3 2 4 12 3" xfId="26047"/>
    <cellStyle name="Normal 9 3 2 4 13" xfId="26048"/>
    <cellStyle name="Normal 9 3 2 4 13 2" xfId="26049"/>
    <cellStyle name="Normal 9 3 2 4 13 2 2" xfId="26050"/>
    <cellStyle name="Normal 9 3 2 4 13 3" xfId="26051"/>
    <cellStyle name="Normal 9 3 2 4 14" xfId="26052"/>
    <cellStyle name="Normal 9 3 2 4 14 2" xfId="26053"/>
    <cellStyle name="Normal 9 3 2 4 14 2 2" xfId="26054"/>
    <cellStyle name="Normal 9 3 2 4 14 3" xfId="26055"/>
    <cellStyle name="Normal 9 3 2 4 15" xfId="26056"/>
    <cellStyle name="Normal 9 3 2 4 15 2" xfId="26057"/>
    <cellStyle name="Normal 9 3 2 4 15 2 2" xfId="26058"/>
    <cellStyle name="Normal 9 3 2 4 15 3" xfId="26059"/>
    <cellStyle name="Normal 9 3 2 4 16" xfId="26060"/>
    <cellStyle name="Normal 9 3 2 4 16 2" xfId="26061"/>
    <cellStyle name="Normal 9 3 2 4 17" xfId="26062"/>
    <cellStyle name="Normal 9 3 2 4 18" xfId="26063"/>
    <cellStyle name="Normal 9 3 2 4 19" xfId="26064"/>
    <cellStyle name="Normal 9 3 2 4 2" xfId="26065"/>
    <cellStyle name="Normal 9 3 2 4 2 10" xfId="26066"/>
    <cellStyle name="Normal 9 3 2 4 2 2" xfId="26067"/>
    <cellStyle name="Normal 9 3 2 4 2 2 2" xfId="26068"/>
    <cellStyle name="Normal 9 3 2 4 2 3" xfId="26069"/>
    <cellStyle name="Normal 9 3 2 4 2 4" xfId="26070"/>
    <cellStyle name="Normal 9 3 2 4 2 5" xfId="26071"/>
    <cellStyle name="Normal 9 3 2 4 2 6" xfId="26072"/>
    <cellStyle name="Normal 9 3 2 4 2 7" xfId="26073"/>
    <cellStyle name="Normal 9 3 2 4 2 8" xfId="26074"/>
    <cellStyle name="Normal 9 3 2 4 2 9" xfId="26075"/>
    <cellStyle name="Normal 9 3 2 4 20" xfId="26076"/>
    <cellStyle name="Normal 9 3 2 4 21" xfId="26077"/>
    <cellStyle name="Normal 9 3 2 4 22" xfId="26078"/>
    <cellStyle name="Normal 9 3 2 4 23" xfId="26079"/>
    <cellStyle name="Normal 9 3 2 4 24" xfId="26080"/>
    <cellStyle name="Normal 9 3 2 4 3" xfId="26081"/>
    <cellStyle name="Normal 9 3 2 4 3 10" xfId="26082"/>
    <cellStyle name="Normal 9 3 2 4 3 2" xfId="26083"/>
    <cellStyle name="Normal 9 3 2 4 3 2 2" xfId="26084"/>
    <cellStyle name="Normal 9 3 2 4 3 3" xfId="26085"/>
    <cellStyle name="Normal 9 3 2 4 3 4" xfId="26086"/>
    <cellStyle name="Normal 9 3 2 4 3 5" xfId="26087"/>
    <cellStyle name="Normal 9 3 2 4 3 6" xfId="26088"/>
    <cellStyle name="Normal 9 3 2 4 3 7" xfId="26089"/>
    <cellStyle name="Normal 9 3 2 4 3 8" xfId="26090"/>
    <cellStyle name="Normal 9 3 2 4 3 9" xfId="26091"/>
    <cellStyle name="Normal 9 3 2 4 4" xfId="26092"/>
    <cellStyle name="Normal 9 3 2 4 4 2" xfId="26093"/>
    <cellStyle name="Normal 9 3 2 4 4 2 2" xfId="26094"/>
    <cellStyle name="Normal 9 3 2 4 4 3" xfId="26095"/>
    <cellStyle name="Normal 9 3 2 4 5" xfId="26096"/>
    <cellStyle name="Normal 9 3 2 4 5 2" xfId="26097"/>
    <cellStyle name="Normal 9 3 2 4 5 2 2" xfId="26098"/>
    <cellStyle name="Normal 9 3 2 4 5 3" xfId="26099"/>
    <cellStyle name="Normal 9 3 2 4 6" xfId="26100"/>
    <cellStyle name="Normal 9 3 2 4 6 2" xfId="26101"/>
    <cellStyle name="Normal 9 3 2 4 6 2 2" xfId="26102"/>
    <cellStyle name="Normal 9 3 2 4 6 3" xfId="26103"/>
    <cellStyle name="Normal 9 3 2 4 7" xfId="26104"/>
    <cellStyle name="Normal 9 3 2 4 7 2" xfId="26105"/>
    <cellStyle name="Normal 9 3 2 4 7 2 2" xfId="26106"/>
    <cellStyle name="Normal 9 3 2 4 7 3" xfId="26107"/>
    <cellStyle name="Normal 9 3 2 4 8" xfId="26108"/>
    <cellStyle name="Normal 9 3 2 4 8 2" xfId="26109"/>
    <cellStyle name="Normal 9 3 2 4 8 2 2" xfId="26110"/>
    <cellStyle name="Normal 9 3 2 4 8 3" xfId="26111"/>
    <cellStyle name="Normal 9 3 2 4 9" xfId="26112"/>
    <cellStyle name="Normal 9 3 2 4 9 2" xfId="26113"/>
    <cellStyle name="Normal 9 3 2 4 9 2 2" xfId="26114"/>
    <cellStyle name="Normal 9 3 2 4 9 3" xfId="26115"/>
    <cellStyle name="Normal 9 3 2 5" xfId="26116"/>
    <cellStyle name="Normal 9 3 2 5 10" xfId="26117"/>
    <cellStyle name="Normal 9 3 2 5 10 2" xfId="26118"/>
    <cellStyle name="Normal 9 3 2 5 10 2 2" xfId="26119"/>
    <cellStyle name="Normal 9 3 2 5 10 3" xfId="26120"/>
    <cellStyle name="Normal 9 3 2 5 11" xfId="26121"/>
    <cellStyle name="Normal 9 3 2 5 11 2" xfId="26122"/>
    <cellStyle name="Normal 9 3 2 5 11 2 2" xfId="26123"/>
    <cellStyle name="Normal 9 3 2 5 11 3" xfId="26124"/>
    <cellStyle name="Normal 9 3 2 5 12" xfId="26125"/>
    <cellStyle name="Normal 9 3 2 5 12 2" xfId="26126"/>
    <cellStyle name="Normal 9 3 2 5 12 2 2" xfId="26127"/>
    <cellStyle name="Normal 9 3 2 5 12 3" xfId="26128"/>
    <cellStyle name="Normal 9 3 2 5 13" xfId="26129"/>
    <cellStyle name="Normal 9 3 2 5 13 2" xfId="26130"/>
    <cellStyle name="Normal 9 3 2 5 13 2 2" xfId="26131"/>
    <cellStyle name="Normal 9 3 2 5 13 3" xfId="26132"/>
    <cellStyle name="Normal 9 3 2 5 14" xfId="26133"/>
    <cellStyle name="Normal 9 3 2 5 14 2" xfId="26134"/>
    <cellStyle name="Normal 9 3 2 5 14 2 2" xfId="26135"/>
    <cellStyle name="Normal 9 3 2 5 14 3" xfId="26136"/>
    <cellStyle name="Normal 9 3 2 5 15" xfId="26137"/>
    <cellStyle name="Normal 9 3 2 5 15 2" xfId="26138"/>
    <cellStyle name="Normal 9 3 2 5 15 2 2" xfId="26139"/>
    <cellStyle name="Normal 9 3 2 5 15 3" xfId="26140"/>
    <cellStyle name="Normal 9 3 2 5 16" xfId="26141"/>
    <cellStyle name="Normal 9 3 2 5 16 2" xfId="26142"/>
    <cellStyle name="Normal 9 3 2 5 17" xfId="26143"/>
    <cellStyle name="Normal 9 3 2 5 18" xfId="26144"/>
    <cellStyle name="Normal 9 3 2 5 19" xfId="26145"/>
    <cellStyle name="Normal 9 3 2 5 2" xfId="26146"/>
    <cellStyle name="Normal 9 3 2 5 2 10" xfId="26147"/>
    <cellStyle name="Normal 9 3 2 5 2 2" xfId="26148"/>
    <cellStyle name="Normal 9 3 2 5 2 2 2" xfId="26149"/>
    <cellStyle name="Normal 9 3 2 5 2 3" xfId="26150"/>
    <cellStyle name="Normal 9 3 2 5 2 4" xfId="26151"/>
    <cellStyle name="Normal 9 3 2 5 2 5" xfId="26152"/>
    <cellStyle name="Normal 9 3 2 5 2 6" xfId="26153"/>
    <cellStyle name="Normal 9 3 2 5 2 7" xfId="26154"/>
    <cellStyle name="Normal 9 3 2 5 2 8" xfId="26155"/>
    <cellStyle name="Normal 9 3 2 5 2 9" xfId="26156"/>
    <cellStyle name="Normal 9 3 2 5 20" xfId="26157"/>
    <cellStyle name="Normal 9 3 2 5 21" xfId="26158"/>
    <cellStyle name="Normal 9 3 2 5 22" xfId="26159"/>
    <cellStyle name="Normal 9 3 2 5 23" xfId="26160"/>
    <cellStyle name="Normal 9 3 2 5 24" xfId="26161"/>
    <cellStyle name="Normal 9 3 2 5 3" xfId="26162"/>
    <cellStyle name="Normal 9 3 2 5 3 10" xfId="26163"/>
    <cellStyle name="Normal 9 3 2 5 3 2" xfId="26164"/>
    <cellStyle name="Normal 9 3 2 5 3 2 2" xfId="26165"/>
    <cellStyle name="Normal 9 3 2 5 3 3" xfId="26166"/>
    <cellStyle name="Normal 9 3 2 5 3 4" xfId="26167"/>
    <cellStyle name="Normal 9 3 2 5 3 5" xfId="26168"/>
    <cellStyle name="Normal 9 3 2 5 3 6" xfId="26169"/>
    <cellStyle name="Normal 9 3 2 5 3 7" xfId="26170"/>
    <cellStyle name="Normal 9 3 2 5 3 8" xfId="26171"/>
    <cellStyle name="Normal 9 3 2 5 3 9" xfId="26172"/>
    <cellStyle name="Normal 9 3 2 5 4" xfId="26173"/>
    <cellStyle name="Normal 9 3 2 5 4 2" xfId="26174"/>
    <cellStyle name="Normal 9 3 2 5 4 2 2" xfId="26175"/>
    <cellStyle name="Normal 9 3 2 5 4 3" xfId="26176"/>
    <cellStyle name="Normal 9 3 2 5 5" xfId="26177"/>
    <cellStyle name="Normal 9 3 2 5 5 2" xfId="26178"/>
    <cellStyle name="Normal 9 3 2 5 5 2 2" xfId="26179"/>
    <cellStyle name="Normal 9 3 2 5 5 3" xfId="26180"/>
    <cellStyle name="Normal 9 3 2 5 6" xfId="26181"/>
    <cellStyle name="Normal 9 3 2 5 6 2" xfId="26182"/>
    <cellStyle name="Normal 9 3 2 5 6 2 2" xfId="26183"/>
    <cellStyle name="Normal 9 3 2 5 6 3" xfId="26184"/>
    <cellStyle name="Normal 9 3 2 5 7" xfId="26185"/>
    <cellStyle name="Normal 9 3 2 5 7 2" xfId="26186"/>
    <cellStyle name="Normal 9 3 2 5 7 2 2" xfId="26187"/>
    <cellStyle name="Normal 9 3 2 5 7 3" xfId="26188"/>
    <cellStyle name="Normal 9 3 2 5 8" xfId="26189"/>
    <cellStyle name="Normal 9 3 2 5 8 2" xfId="26190"/>
    <cellStyle name="Normal 9 3 2 5 8 2 2" xfId="26191"/>
    <cellStyle name="Normal 9 3 2 5 8 3" xfId="26192"/>
    <cellStyle name="Normal 9 3 2 5 9" xfId="26193"/>
    <cellStyle name="Normal 9 3 2 5 9 2" xfId="26194"/>
    <cellStyle name="Normal 9 3 2 5 9 2 2" xfId="26195"/>
    <cellStyle name="Normal 9 3 2 5 9 3" xfId="26196"/>
    <cellStyle name="Normal 9 3 2 6" xfId="26197"/>
    <cellStyle name="Normal 9 3 2 6 10" xfId="26198"/>
    <cellStyle name="Normal 9 3 2 6 2" xfId="26199"/>
    <cellStyle name="Normal 9 3 2 6 2 2" xfId="26200"/>
    <cellStyle name="Normal 9 3 2 6 3" xfId="26201"/>
    <cellStyle name="Normal 9 3 2 6 4" xfId="26202"/>
    <cellStyle name="Normal 9 3 2 6 5" xfId="26203"/>
    <cellStyle name="Normal 9 3 2 6 6" xfId="26204"/>
    <cellStyle name="Normal 9 3 2 6 7" xfId="26205"/>
    <cellStyle name="Normal 9 3 2 6 8" xfId="26206"/>
    <cellStyle name="Normal 9 3 2 6 9" xfId="26207"/>
    <cellStyle name="Normal 9 3 2 7" xfId="26208"/>
    <cellStyle name="Normal 9 3 2 7 10" xfId="26209"/>
    <cellStyle name="Normal 9 3 2 7 2" xfId="26210"/>
    <cellStyle name="Normal 9 3 2 7 2 2" xfId="26211"/>
    <cellStyle name="Normal 9 3 2 7 3" xfId="26212"/>
    <cellStyle name="Normal 9 3 2 7 4" xfId="26213"/>
    <cellStyle name="Normal 9 3 2 7 5" xfId="26214"/>
    <cellStyle name="Normal 9 3 2 7 6" xfId="26215"/>
    <cellStyle name="Normal 9 3 2 7 7" xfId="26216"/>
    <cellStyle name="Normal 9 3 2 7 8" xfId="26217"/>
    <cellStyle name="Normal 9 3 2 7 9" xfId="26218"/>
    <cellStyle name="Normal 9 3 2 8" xfId="26219"/>
    <cellStyle name="Normal 9 3 2 8 2" xfId="26220"/>
    <cellStyle name="Normal 9 3 2 8 2 2" xfId="26221"/>
    <cellStyle name="Normal 9 3 2 8 3" xfId="26222"/>
    <cellStyle name="Normal 9 3 2 9" xfId="26223"/>
    <cellStyle name="Normal 9 3 2 9 2" xfId="26224"/>
    <cellStyle name="Normal 9 3 2 9 2 2" xfId="26225"/>
    <cellStyle name="Normal 9 3 2 9 3" xfId="26226"/>
    <cellStyle name="Normal 9 3 20" xfId="26227"/>
    <cellStyle name="Normal 9 3 20 2" xfId="26228"/>
    <cellStyle name="Normal 9 3 20 2 2" xfId="26229"/>
    <cellStyle name="Normal 9 3 20 3" xfId="26230"/>
    <cellStyle name="Normal 9 3 21" xfId="26231"/>
    <cellStyle name="Normal 9 3 21 2" xfId="26232"/>
    <cellStyle name="Normal 9 3 22" xfId="26233"/>
    <cellStyle name="Normal 9 3 23" xfId="26234"/>
    <cellStyle name="Normal 9 3 24" xfId="26235"/>
    <cellStyle name="Normal 9 3 25" xfId="26236"/>
    <cellStyle name="Normal 9 3 26" xfId="26237"/>
    <cellStyle name="Normal 9 3 27" xfId="26238"/>
    <cellStyle name="Normal 9 3 28" xfId="26239"/>
    <cellStyle name="Normal 9 3 29" xfId="26240"/>
    <cellStyle name="Normal 9 3 3" xfId="26241"/>
    <cellStyle name="Normal 9 3 3 10" xfId="26242"/>
    <cellStyle name="Normal 9 3 3 10 2" xfId="26243"/>
    <cellStyle name="Normal 9 3 3 10 2 2" xfId="26244"/>
    <cellStyle name="Normal 9 3 3 10 3" xfId="26245"/>
    <cellStyle name="Normal 9 3 3 11" xfId="26246"/>
    <cellStyle name="Normal 9 3 3 11 2" xfId="26247"/>
    <cellStyle name="Normal 9 3 3 11 2 2" xfId="26248"/>
    <cellStyle name="Normal 9 3 3 11 3" xfId="26249"/>
    <cellStyle name="Normal 9 3 3 12" xfId="26250"/>
    <cellStyle name="Normal 9 3 3 12 2" xfId="26251"/>
    <cellStyle name="Normal 9 3 3 12 2 2" xfId="26252"/>
    <cellStyle name="Normal 9 3 3 12 3" xfId="26253"/>
    <cellStyle name="Normal 9 3 3 13" xfId="26254"/>
    <cellStyle name="Normal 9 3 3 13 2" xfId="26255"/>
    <cellStyle name="Normal 9 3 3 13 2 2" xfId="26256"/>
    <cellStyle name="Normal 9 3 3 13 3" xfId="26257"/>
    <cellStyle name="Normal 9 3 3 14" xfId="26258"/>
    <cellStyle name="Normal 9 3 3 14 2" xfId="26259"/>
    <cellStyle name="Normal 9 3 3 14 2 2" xfId="26260"/>
    <cellStyle name="Normal 9 3 3 14 3" xfId="26261"/>
    <cellStyle name="Normal 9 3 3 15" xfId="26262"/>
    <cellStyle name="Normal 9 3 3 15 2" xfId="26263"/>
    <cellStyle name="Normal 9 3 3 15 2 2" xfId="26264"/>
    <cellStyle name="Normal 9 3 3 15 3" xfId="26265"/>
    <cellStyle name="Normal 9 3 3 16" xfId="26266"/>
    <cellStyle name="Normal 9 3 3 16 2" xfId="26267"/>
    <cellStyle name="Normal 9 3 3 17" xfId="26268"/>
    <cellStyle name="Normal 9 3 3 18" xfId="26269"/>
    <cellStyle name="Normal 9 3 3 19" xfId="26270"/>
    <cellStyle name="Normal 9 3 3 2" xfId="26271"/>
    <cellStyle name="Normal 9 3 3 2 10" xfId="26272"/>
    <cellStyle name="Normal 9 3 3 2 2" xfId="26273"/>
    <cellStyle name="Normal 9 3 3 2 2 2" xfId="26274"/>
    <cellStyle name="Normal 9 3 3 2 3" xfId="26275"/>
    <cellStyle name="Normal 9 3 3 2 4" xfId="26276"/>
    <cellStyle name="Normal 9 3 3 2 5" xfId="26277"/>
    <cellStyle name="Normal 9 3 3 2 6" xfId="26278"/>
    <cellStyle name="Normal 9 3 3 2 7" xfId="26279"/>
    <cellStyle name="Normal 9 3 3 2 8" xfId="26280"/>
    <cellStyle name="Normal 9 3 3 2 9" xfId="26281"/>
    <cellStyle name="Normal 9 3 3 20" xfId="26282"/>
    <cellStyle name="Normal 9 3 3 21" xfId="26283"/>
    <cellStyle name="Normal 9 3 3 22" xfId="26284"/>
    <cellStyle name="Normal 9 3 3 23" xfId="26285"/>
    <cellStyle name="Normal 9 3 3 24" xfId="26286"/>
    <cellStyle name="Normal 9 3 3 3" xfId="26287"/>
    <cellStyle name="Normal 9 3 3 3 10" xfId="26288"/>
    <cellStyle name="Normal 9 3 3 3 2" xfId="26289"/>
    <cellStyle name="Normal 9 3 3 3 2 2" xfId="26290"/>
    <cellStyle name="Normal 9 3 3 3 3" xfId="26291"/>
    <cellStyle name="Normal 9 3 3 3 4" xfId="26292"/>
    <cellStyle name="Normal 9 3 3 3 5" xfId="26293"/>
    <cellStyle name="Normal 9 3 3 3 6" xfId="26294"/>
    <cellStyle name="Normal 9 3 3 3 7" xfId="26295"/>
    <cellStyle name="Normal 9 3 3 3 8" xfId="26296"/>
    <cellStyle name="Normal 9 3 3 3 9" xfId="26297"/>
    <cellStyle name="Normal 9 3 3 4" xfId="26298"/>
    <cellStyle name="Normal 9 3 3 4 2" xfId="26299"/>
    <cellStyle name="Normal 9 3 3 4 2 2" xfId="26300"/>
    <cellStyle name="Normal 9 3 3 4 3" xfId="26301"/>
    <cellStyle name="Normal 9 3 3 5" xfId="26302"/>
    <cellStyle name="Normal 9 3 3 5 2" xfId="26303"/>
    <cellStyle name="Normal 9 3 3 5 2 2" xfId="26304"/>
    <cellStyle name="Normal 9 3 3 5 3" xfId="26305"/>
    <cellStyle name="Normal 9 3 3 6" xfId="26306"/>
    <cellStyle name="Normal 9 3 3 6 2" xfId="26307"/>
    <cellStyle name="Normal 9 3 3 6 2 2" xfId="26308"/>
    <cellStyle name="Normal 9 3 3 6 3" xfId="26309"/>
    <cellStyle name="Normal 9 3 3 7" xfId="26310"/>
    <cellStyle name="Normal 9 3 3 7 2" xfId="26311"/>
    <cellStyle name="Normal 9 3 3 7 2 2" xfId="26312"/>
    <cellStyle name="Normal 9 3 3 7 3" xfId="26313"/>
    <cellStyle name="Normal 9 3 3 8" xfId="26314"/>
    <cellStyle name="Normal 9 3 3 8 2" xfId="26315"/>
    <cellStyle name="Normal 9 3 3 8 2 2" xfId="26316"/>
    <cellStyle name="Normal 9 3 3 8 3" xfId="26317"/>
    <cellStyle name="Normal 9 3 3 9" xfId="26318"/>
    <cellStyle name="Normal 9 3 3 9 2" xfId="26319"/>
    <cellStyle name="Normal 9 3 3 9 2 2" xfId="26320"/>
    <cellStyle name="Normal 9 3 3 9 3" xfId="26321"/>
    <cellStyle name="Normal 9 3 4" xfId="26322"/>
    <cellStyle name="Normal 9 3 4 10" xfId="26323"/>
    <cellStyle name="Normal 9 3 4 10 2" xfId="26324"/>
    <cellStyle name="Normal 9 3 4 10 2 2" xfId="26325"/>
    <cellStyle name="Normal 9 3 4 10 3" xfId="26326"/>
    <cellStyle name="Normal 9 3 4 11" xfId="26327"/>
    <cellStyle name="Normal 9 3 4 11 2" xfId="26328"/>
    <cellStyle name="Normal 9 3 4 11 2 2" xfId="26329"/>
    <cellStyle name="Normal 9 3 4 11 3" xfId="26330"/>
    <cellStyle name="Normal 9 3 4 12" xfId="26331"/>
    <cellStyle name="Normal 9 3 4 12 2" xfId="26332"/>
    <cellStyle name="Normal 9 3 4 12 2 2" xfId="26333"/>
    <cellStyle name="Normal 9 3 4 12 3" xfId="26334"/>
    <cellStyle name="Normal 9 3 4 13" xfId="26335"/>
    <cellStyle name="Normal 9 3 4 13 2" xfId="26336"/>
    <cellStyle name="Normal 9 3 4 13 2 2" xfId="26337"/>
    <cellStyle name="Normal 9 3 4 13 3" xfId="26338"/>
    <cellStyle name="Normal 9 3 4 14" xfId="26339"/>
    <cellStyle name="Normal 9 3 4 14 2" xfId="26340"/>
    <cellStyle name="Normal 9 3 4 14 2 2" xfId="26341"/>
    <cellStyle name="Normal 9 3 4 14 3" xfId="26342"/>
    <cellStyle name="Normal 9 3 4 15" xfId="26343"/>
    <cellStyle name="Normal 9 3 4 15 2" xfId="26344"/>
    <cellStyle name="Normal 9 3 4 15 2 2" xfId="26345"/>
    <cellStyle name="Normal 9 3 4 15 3" xfId="26346"/>
    <cellStyle name="Normal 9 3 4 16" xfId="26347"/>
    <cellStyle name="Normal 9 3 4 16 2" xfId="26348"/>
    <cellStyle name="Normal 9 3 4 17" xfId="26349"/>
    <cellStyle name="Normal 9 3 4 18" xfId="26350"/>
    <cellStyle name="Normal 9 3 4 19" xfId="26351"/>
    <cellStyle name="Normal 9 3 4 2" xfId="26352"/>
    <cellStyle name="Normal 9 3 4 2 10" xfId="26353"/>
    <cellStyle name="Normal 9 3 4 2 2" xfId="26354"/>
    <cellStyle name="Normal 9 3 4 2 2 2" xfId="26355"/>
    <cellStyle name="Normal 9 3 4 2 3" xfId="26356"/>
    <cellStyle name="Normal 9 3 4 2 4" xfId="26357"/>
    <cellStyle name="Normal 9 3 4 2 5" xfId="26358"/>
    <cellStyle name="Normal 9 3 4 2 6" xfId="26359"/>
    <cellStyle name="Normal 9 3 4 2 7" xfId="26360"/>
    <cellStyle name="Normal 9 3 4 2 8" xfId="26361"/>
    <cellStyle name="Normal 9 3 4 2 9" xfId="26362"/>
    <cellStyle name="Normal 9 3 4 20" xfId="26363"/>
    <cellStyle name="Normal 9 3 4 21" xfId="26364"/>
    <cellStyle name="Normal 9 3 4 22" xfId="26365"/>
    <cellStyle name="Normal 9 3 4 23" xfId="26366"/>
    <cellStyle name="Normal 9 3 4 24" xfId="26367"/>
    <cellStyle name="Normal 9 3 4 3" xfId="26368"/>
    <cellStyle name="Normal 9 3 4 3 10" xfId="26369"/>
    <cellStyle name="Normal 9 3 4 3 2" xfId="26370"/>
    <cellStyle name="Normal 9 3 4 3 2 2" xfId="26371"/>
    <cellStyle name="Normal 9 3 4 3 3" xfId="26372"/>
    <cellStyle name="Normal 9 3 4 3 4" xfId="26373"/>
    <cellStyle name="Normal 9 3 4 3 5" xfId="26374"/>
    <cellStyle name="Normal 9 3 4 3 6" xfId="26375"/>
    <cellStyle name="Normal 9 3 4 3 7" xfId="26376"/>
    <cellStyle name="Normal 9 3 4 3 8" xfId="26377"/>
    <cellStyle name="Normal 9 3 4 3 9" xfId="26378"/>
    <cellStyle name="Normal 9 3 4 4" xfId="26379"/>
    <cellStyle name="Normal 9 3 4 4 2" xfId="26380"/>
    <cellStyle name="Normal 9 3 4 4 2 2" xfId="26381"/>
    <cellStyle name="Normal 9 3 4 4 3" xfId="26382"/>
    <cellStyle name="Normal 9 3 4 5" xfId="26383"/>
    <cellStyle name="Normal 9 3 4 5 2" xfId="26384"/>
    <cellStyle name="Normal 9 3 4 5 2 2" xfId="26385"/>
    <cellStyle name="Normal 9 3 4 5 3" xfId="26386"/>
    <cellStyle name="Normal 9 3 4 6" xfId="26387"/>
    <cellStyle name="Normal 9 3 4 6 2" xfId="26388"/>
    <cellStyle name="Normal 9 3 4 6 2 2" xfId="26389"/>
    <cellStyle name="Normal 9 3 4 6 3" xfId="26390"/>
    <cellStyle name="Normal 9 3 4 7" xfId="26391"/>
    <cellStyle name="Normal 9 3 4 7 2" xfId="26392"/>
    <cellStyle name="Normal 9 3 4 7 2 2" xfId="26393"/>
    <cellStyle name="Normal 9 3 4 7 3" xfId="26394"/>
    <cellStyle name="Normal 9 3 4 8" xfId="26395"/>
    <cellStyle name="Normal 9 3 4 8 2" xfId="26396"/>
    <cellStyle name="Normal 9 3 4 8 2 2" xfId="26397"/>
    <cellStyle name="Normal 9 3 4 8 3" xfId="26398"/>
    <cellStyle name="Normal 9 3 4 9" xfId="26399"/>
    <cellStyle name="Normal 9 3 4 9 2" xfId="26400"/>
    <cellStyle name="Normal 9 3 4 9 2 2" xfId="26401"/>
    <cellStyle name="Normal 9 3 4 9 3" xfId="26402"/>
    <cellStyle name="Normal 9 3 5" xfId="26403"/>
    <cellStyle name="Normal 9 3 5 10" xfId="26404"/>
    <cellStyle name="Normal 9 3 5 10 2" xfId="26405"/>
    <cellStyle name="Normal 9 3 5 10 2 2" xfId="26406"/>
    <cellStyle name="Normal 9 3 5 10 3" xfId="26407"/>
    <cellStyle name="Normal 9 3 5 11" xfId="26408"/>
    <cellStyle name="Normal 9 3 5 11 2" xfId="26409"/>
    <cellStyle name="Normal 9 3 5 11 2 2" xfId="26410"/>
    <cellStyle name="Normal 9 3 5 11 3" xfId="26411"/>
    <cellStyle name="Normal 9 3 5 12" xfId="26412"/>
    <cellStyle name="Normal 9 3 5 12 2" xfId="26413"/>
    <cellStyle name="Normal 9 3 5 12 2 2" xfId="26414"/>
    <cellStyle name="Normal 9 3 5 12 3" xfId="26415"/>
    <cellStyle name="Normal 9 3 5 13" xfId="26416"/>
    <cellStyle name="Normal 9 3 5 13 2" xfId="26417"/>
    <cellStyle name="Normal 9 3 5 13 2 2" xfId="26418"/>
    <cellStyle name="Normal 9 3 5 13 3" xfId="26419"/>
    <cellStyle name="Normal 9 3 5 14" xfId="26420"/>
    <cellStyle name="Normal 9 3 5 14 2" xfId="26421"/>
    <cellStyle name="Normal 9 3 5 14 2 2" xfId="26422"/>
    <cellStyle name="Normal 9 3 5 14 3" xfId="26423"/>
    <cellStyle name="Normal 9 3 5 15" xfId="26424"/>
    <cellStyle name="Normal 9 3 5 15 2" xfId="26425"/>
    <cellStyle name="Normal 9 3 5 15 2 2" xfId="26426"/>
    <cellStyle name="Normal 9 3 5 15 3" xfId="26427"/>
    <cellStyle name="Normal 9 3 5 16" xfId="26428"/>
    <cellStyle name="Normal 9 3 5 16 2" xfId="26429"/>
    <cellStyle name="Normal 9 3 5 17" xfId="26430"/>
    <cellStyle name="Normal 9 3 5 18" xfId="26431"/>
    <cellStyle name="Normal 9 3 5 19" xfId="26432"/>
    <cellStyle name="Normal 9 3 5 2" xfId="26433"/>
    <cellStyle name="Normal 9 3 5 2 10" xfId="26434"/>
    <cellStyle name="Normal 9 3 5 2 2" xfId="26435"/>
    <cellStyle name="Normal 9 3 5 2 2 2" xfId="26436"/>
    <cellStyle name="Normal 9 3 5 2 3" xfId="26437"/>
    <cellStyle name="Normal 9 3 5 2 4" xfId="26438"/>
    <cellStyle name="Normal 9 3 5 2 5" xfId="26439"/>
    <cellStyle name="Normal 9 3 5 2 6" xfId="26440"/>
    <cellStyle name="Normal 9 3 5 2 7" xfId="26441"/>
    <cellStyle name="Normal 9 3 5 2 8" xfId="26442"/>
    <cellStyle name="Normal 9 3 5 2 9" xfId="26443"/>
    <cellStyle name="Normal 9 3 5 20" xfId="26444"/>
    <cellStyle name="Normal 9 3 5 21" xfId="26445"/>
    <cellStyle name="Normal 9 3 5 22" xfId="26446"/>
    <cellStyle name="Normal 9 3 5 23" xfId="26447"/>
    <cellStyle name="Normal 9 3 5 24" xfId="26448"/>
    <cellStyle name="Normal 9 3 5 3" xfId="26449"/>
    <cellStyle name="Normal 9 3 5 3 10" xfId="26450"/>
    <cellStyle name="Normal 9 3 5 3 2" xfId="26451"/>
    <cellStyle name="Normal 9 3 5 3 2 2" xfId="26452"/>
    <cellStyle name="Normal 9 3 5 3 3" xfId="26453"/>
    <cellStyle name="Normal 9 3 5 3 4" xfId="26454"/>
    <cellStyle name="Normal 9 3 5 3 5" xfId="26455"/>
    <cellStyle name="Normal 9 3 5 3 6" xfId="26456"/>
    <cellStyle name="Normal 9 3 5 3 7" xfId="26457"/>
    <cellStyle name="Normal 9 3 5 3 8" xfId="26458"/>
    <cellStyle name="Normal 9 3 5 3 9" xfId="26459"/>
    <cellStyle name="Normal 9 3 5 4" xfId="26460"/>
    <cellStyle name="Normal 9 3 5 4 2" xfId="26461"/>
    <cellStyle name="Normal 9 3 5 4 2 2" xfId="26462"/>
    <cellStyle name="Normal 9 3 5 4 3" xfId="26463"/>
    <cellStyle name="Normal 9 3 5 5" xfId="26464"/>
    <cellStyle name="Normal 9 3 5 5 2" xfId="26465"/>
    <cellStyle name="Normal 9 3 5 5 2 2" xfId="26466"/>
    <cellStyle name="Normal 9 3 5 5 3" xfId="26467"/>
    <cellStyle name="Normal 9 3 5 6" xfId="26468"/>
    <cellStyle name="Normal 9 3 5 6 2" xfId="26469"/>
    <cellStyle name="Normal 9 3 5 6 2 2" xfId="26470"/>
    <cellStyle name="Normal 9 3 5 6 3" xfId="26471"/>
    <cellStyle name="Normal 9 3 5 7" xfId="26472"/>
    <cellStyle name="Normal 9 3 5 7 2" xfId="26473"/>
    <cellStyle name="Normal 9 3 5 7 2 2" xfId="26474"/>
    <cellStyle name="Normal 9 3 5 7 3" xfId="26475"/>
    <cellStyle name="Normal 9 3 5 8" xfId="26476"/>
    <cellStyle name="Normal 9 3 5 8 2" xfId="26477"/>
    <cellStyle name="Normal 9 3 5 8 2 2" xfId="26478"/>
    <cellStyle name="Normal 9 3 5 8 3" xfId="26479"/>
    <cellStyle name="Normal 9 3 5 9" xfId="26480"/>
    <cellStyle name="Normal 9 3 5 9 2" xfId="26481"/>
    <cellStyle name="Normal 9 3 5 9 2 2" xfId="26482"/>
    <cellStyle name="Normal 9 3 5 9 3" xfId="26483"/>
    <cellStyle name="Normal 9 3 6" xfId="26484"/>
    <cellStyle name="Normal 9 3 6 10" xfId="26485"/>
    <cellStyle name="Normal 9 3 6 10 2" xfId="26486"/>
    <cellStyle name="Normal 9 3 6 10 2 2" xfId="26487"/>
    <cellStyle name="Normal 9 3 6 10 3" xfId="26488"/>
    <cellStyle name="Normal 9 3 6 11" xfId="26489"/>
    <cellStyle name="Normal 9 3 6 11 2" xfId="26490"/>
    <cellStyle name="Normal 9 3 6 11 2 2" xfId="26491"/>
    <cellStyle name="Normal 9 3 6 11 3" xfId="26492"/>
    <cellStyle name="Normal 9 3 6 12" xfId="26493"/>
    <cellStyle name="Normal 9 3 6 12 2" xfId="26494"/>
    <cellStyle name="Normal 9 3 6 12 2 2" xfId="26495"/>
    <cellStyle name="Normal 9 3 6 12 3" xfId="26496"/>
    <cellStyle name="Normal 9 3 6 13" xfId="26497"/>
    <cellStyle name="Normal 9 3 6 13 2" xfId="26498"/>
    <cellStyle name="Normal 9 3 6 13 2 2" xfId="26499"/>
    <cellStyle name="Normal 9 3 6 13 3" xfId="26500"/>
    <cellStyle name="Normal 9 3 6 14" xfId="26501"/>
    <cellStyle name="Normal 9 3 6 14 2" xfId="26502"/>
    <cellStyle name="Normal 9 3 6 14 2 2" xfId="26503"/>
    <cellStyle name="Normal 9 3 6 14 3" xfId="26504"/>
    <cellStyle name="Normal 9 3 6 15" xfId="26505"/>
    <cellStyle name="Normal 9 3 6 15 2" xfId="26506"/>
    <cellStyle name="Normal 9 3 6 15 2 2" xfId="26507"/>
    <cellStyle name="Normal 9 3 6 15 3" xfId="26508"/>
    <cellStyle name="Normal 9 3 6 16" xfId="26509"/>
    <cellStyle name="Normal 9 3 6 16 2" xfId="26510"/>
    <cellStyle name="Normal 9 3 6 17" xfId="26511"/>
    <cellStyle name="Normal 9 3 6 18" xfId="26512"/>
    <cellStyle name="Normal 9 3 6 19" xfId="26513"/>
    <cellStyle name="Normal 9 3 6 2" xfId="26514"/>
    <cellStyle name="Normal 9 3 6 2 10" xfId="26515"/>
    <cellStyle name="Normal 9 3 6 2 2" xfId="26516"/>
    <cellStyle name="Normal 9 3 6 2 2 2" xfId="26517"/>
    <cellStyle name="Normal 9 3 6 2 3" xfId="26518"/>
    <cellStyle name="Normal 9 3 6 2 4" xfId="26519"/>
    <cellStyle name="Normal 9 3 6 2 5" xfId="26520"/>
    <cellStyle name="Normal 9 3 6 2 6" xfId="26521"/>
    <cellStyle name="Normal 9 3 6 2 7" xfId="26522"/>
    <cellStyle name="Normal 9 3 6 2 8" xfId="26523"/>
    <cellStyle name="Normal 9 3 6 2 9" xfId="26524"/>
    <cellStyle name="Normal 9 3 6 20" xfId="26525"/>
    <cellStyle name="Normal 9 3 6 21" xfId="26526"/>
    <cellStyle name="Normal 9 3 6 22" xfId="26527"/>
    <cellStyle name="Normal 9 3 6 23" xfId="26528"/>
    <cellStyle name="Normal 9 3 6 24" xfId="26529"/>
    <cellStyle name="Normal 9 3 6 3" xfId="26530"/>
    <cellStyle name="Normal 9 3 6 3 10" xfId="26531"/>
    <cellStyle name="Normal 9 3 6 3 2" xfId="26532"/>
    <cellStyle name="Normal 9 3 6 3 2 2" xfId="26533"/>
    <cellStyle name="Normal 9 3 6 3 3" xfId="26534"/>
    <cellStyle name="Normal 9 3 6 3 4" xfId="26535"/>
    <cellStyle name="Normal 9 3 6 3 5" xfId="26536"/>
    <cellStyle name="Normal 9 3 6 3 6" xfId="26537"/>
    <cellStyle name="Normal 9 3 6 3 7" xfId="26538"/>
    <cellStyle name="Normal 9 3 6 3 8" xfId="26539"/>
    <cellStyle name="Normal 9 3 6 3 9" xfId="26540"/>
    <cellStyle name="Normal 9 3 6 4" xfId="26541"/>
    <cellStyle name="Normal 9 3 6 4 2" xfId="26542"/>
    <cellStyle name="Normal 9 3 6 4 2 2" xfId="26543"/>
    <cellStyle name="Normal 9 3 6 4 3" xfId="26544"/>
    <cellStyle name="Normal 9 3 6 5" xfId="26545"/>
    <cellStyle name="Normal 9 3 6 5 2" xfId="26546"/>
    <cellStyle name="Normal 9 3 6 5 2 2" xfId="26547"/>
    <cellStyle name="Normal 9 3 6 5 3" xfId="26548"/>
    <cellStyle name="Normal 9 3 6 6" xfId="26549"/>
    <cellStyle name="Normal 9 3 6 6 2" xfId="26550"/>
    <cellStyle name="Normal 9 3 6 6 2 2" xfId="26551"/>
    <cellStyle name="Normal 9 3 6 6 3" xfId="26552"/>
    <cellStyle name="Normal 9 3 6 7" xfId="26553"/>
    <cellStyle name="Normal 9 3 6 7 2" xfId="26554"/>
    <cellStyle name="Normal 9 3 6 7 2 2" xfId="26555"/>
    <cellStyle name="Normal 9 3 6 7 3" xfId="26556"/>
    <cellStyle name="Normal 9 3 6 8" xfId="26557"/>
    <cellStyle name="Normal 9 3 6 8 2" xfId="26558"/>
    <cellStyle name="Normal 9 3 6 8 2 2" xfId="26559"/>
    <cellStyle name="Normal 9 3 6 8 3" xfId="26560"/>
    <cellStyle name="Normal 9 3 6 9" xfId="26561"/>
    <cellStyle name="Normal 9 3 6 9 2" xfId="26562"/>
    <cellStyle name="Normal 9 3 6 9 2 2" xfId="26563"/>
    <cellStyle name="Normal 9 3 6 9 3" xfId="26564"/>
    <cellStyle name="Normal 9 3 7" xfId="26565"/>
    <cellStyle name="Normal 9 3 7 10" xfId="26566"/>
    <cellStyle name="Normal 9 3 7 2" xfId="26567"/>
    <cellStyle name="Normal 9 3 7 2 2" xfId="26568"/>
    <cellStyle name="Normal 9 3 7 3" xfId="26569"/>
    <cellStyle name="Normal 9 3 7 4" xfId="26570"/>
    <cellStyle name="Normal 9 3 7 5" xfId="26571"/>
    <cellStyle name="Normal 9 3 7 6" xfId="26572"/>
    <cellStyle name="Normal 9 3 7 7" xfId="26573"/>
    <cellStyle name="Normal 9 3 7 8" xfId="26574"/>
    <cellStyle name="Normal 9 3 7 9" xfId="26575"/>
    <cellStyle name="Normal 9 3 8" xfId="26576"/>
    <cellStyle name="Normal 9 3 8 10" xfId="26577"/>
    <cellStyle name="Normal 9 3 8 2" xfId="26578"/>
    <cellStyle name="Normal 9 3 8 2 2" xfId="26579"/>
    <cellStyle name="Normal 9 3 8 3" xfId="26580"/>
    <cellStyle name="Normal 9 3 8 4" xfId="26581"/>
    <cellStyle name="Normal 9 3 8 5" xfId="26582"/>
    <cellStyle name="Normal 9 3 8 6" xfId="26583"/>
    <cellStyle name="Normal 9 3 8 7" xfId="26584"/>
    <cellStyle name="Normal 9 3 8 8" xfId="26585"/>
    <cellStyle name="Normal 9 3 8 9" xfId="26586"/>
    <cellStyle name="Normal 9 3 9" xfId="26587"/>
    <cellStyle name="Normal 9 3 9 2" xfId="26588"/>
    <cellStyle name="Normal 9 3 9 2 2" xfId="26589"/>
    <cellStyle name="Normal 9 3 9 3" xfId="26590"/>
    <cellStyle name="Normal 9 30" xfId="26591"/>
    <cellStyle name="Normal 9 31" xfId="26592"/>
    <cellStyle name="Normal 9 32" xfId="26593"/>
    <cellStyle name="Normal 9 33" xfId="26594"/>
    <cellStyle name="Normal 9 4" xfId="26595"/>
    <cellStyle name="Normal 9 4 10" xfId="26596"/>
    <cellStyle name="Normal 9 4 10 2" xfId="26597"/>
    <cellStyle name="Normal 9 4 10 2 2" xfId="26598"/>
    <cellStyle name="Normal 9 4 10 3" xfId="26599"/>
    <cellStyle name="Normal 9 4 11" xfId="26600"/>
    <cellStyle name="Normal 9 4 11 2" xfId="26601"/>
    <cellStyle name="Normal 9 4 11 2 2" xfId="26602"/>
    <cellStyle name="Normal 9 4 11 3" xfId="26603"/>
    <cellStyle name="Normal 9 4 12" xfId="26604"/>
    <cellStyle name="Normal 9 4 12 2" xfId="26605"/>
    <cellStyle name="Normal 9 4 12 2 2" xfId="26606"/>
    <cellStyle name="Normal 9 4 12 3" xfId="26607"/>
    <cellStyle name="Normal 9 4 13" xfId="26608"/>
    <cellStyle name="Normal 9 4 13 2" xfId="26609"/>
    <cellStyle name="Normal 9 4 13 2 2" xfId="26610"/>
    <cellStyle name="Normal 9 4 13 3" xfId="26611"/>
    <cellStyle name="Normal 9 4 14" xfId="26612"/>
    <cellStyle name="Normal 9 4 14 2" xfId="26613"/>
    <cellStyle name="Normal 9 4 14 2 2" xfId="26614"/>
    <cellStyle name="Normal 9 4 14 3" xfId="26615"/>
    <cellStyle name="Normal 9 4 15" xfId="26616"/>
    <cellStyle name="Normal 9 4 15 2" xfId="26617"/>
    <cellStyle name="Normal 9 4 15 2 2" xfId="26618"/>
    <cellStyle name="Normal 9 4 15 3" xfId="26619"/>
    <cellStyle name="Normal 9 4 16" xfId="26620"/>
    <cellStyle name="Normal 9 4 16 2" xfId="26621"/>
    <cellStyle name="Normal 9 4 16 2 2" xfId="26622"/>
    <cellStyle name="Normal 9 4 16 3" xfId="26623"/>
    <cellStyle name="Normal 9 4 17" xfId="26624"/>
    <cellStyle name="Normal 9 4 17 2" xfId="26625"/>
    <cellStyle name="Normal 9 4 17 2 2" xfId="26626"/>
    <cellStyle name="Normal 9 4 17 3" xfId="26627"/>
    <cellStyle name="Normal 9 4 18" xfId="26628"/>
    <cellStyle name="Normal 9 4 18 2" xfId="26629"/>
    <cellStyle name="Normal 9 4 18 2 2" xfId="26630"/>
    <cellStyle name="Normal 9 4 18 3" xfId="26631"/>
    <cellStyle name="Normal 9 4 19" xfId="26632"/>
    <cellStyle name="Normal 9 4 19 2" xfId="26633"/>
    <cellStyle name="Normal 9 4 19 2 2" xfId="26634"/>
    <cellStyle name="Normal 9 4 19 3" xfId="26635"/>
    <cellStyle name="Normal 9 4 2" xfId="26636"/>
    <cellStyle name="Normal 9 4 2 10" xfId="26637"/>
    <cellStyle name="Normal 9 4 2 10 2" xfId="26638"/>
    <cellStyle name="Normal 9 4 2 10 2 2" xfId="26639"/>
    <cellStyle name="Normal 9 4 2 10 3" xfId="26640"/>
    <cellStyle name="Normal 9 4 2 11" xfId="26641"/>
    <cellStyle name="Normal 9 4 2 11 2" xfId="26642"/>
    <cellStyle name="Normal 9 4 2 11 2 2" xfId="26643"/>
    <cellStyle name="Normal 9 4 2 11 3" xfId="26644"/>
    <cellStyle name="Normal 9 4 2 12" xfId="26645"/>
    <cellStyle name="Normal 9 4 2 12 2" xfId="26646"/>
    <cellStyle name="Normal 9 4 2 12 2 2" xfId="26647"/>
    <cellStyle name="Normal 9 4 2 12 3" xfId="26648"/>
    <cellStyle name="Normal 9 4 2 13" xfId="26649"/>
    <cellStyle name="Normal 9 4 2 13 2" xfId="26650"/>
    <cellStyle name="Normal 9 4 2 13 2 2" xfId="26651"/>
    <cellStyle name="Normal 9 4 2 13 3" xfId="26652"/>
    <cellStyle name="Normal 9 4 2 14" xfId="26653"/>
    <cellStyle name="Normal 9 4 2 14 2" xfId="26654"/>
    <cellStyle name="Normal 9 4 2 14 2 2" xfId="26655"/>
    <cellStyle name="Normal 9 4 2 14 3" xfId="26656"/>
    <cellStyle name="Normal 9 4 2 15" xfId="26657"/>
    <cellStyle name="Normal 9 4 2 15 2" xfId="26658"/>
    <cellStyle name="Normal 9 4 2 15 2 2" xfId="26659"/>
    <cellStyle name="Normal 9 4 2 15 3" xfId="26660"/>
    <cellStyle name="Normal 9 4 2 16" xfId="26661"/>
    <cellStyle name="Normal 9 4 2 16 2" xfId="26662"/>
    <cellStyle name="Normal 9 4 2 16 2 2" xfId="26663"/>
    <cellStyle name="Normal 9 4 2 16 3" xfId="26664"/>
    <cellStyle name="Normal 9 4 2 17" xfId="26665"/>
    <cellStyle name="Normal 9 4 2 17 2" xfId="26666"/>
    <cellStyle name="Normal 9 4 2 17 2 2" xfId="26667"/>
    <cellStyle name="Normal 9 4 2 17 3" xfId="26668"/>
    <cellStyle name="Normal 9 4 2 18" xfId="26669"/>
    <cellStyle name="Normal 9 4 2 18 2" xfId="26670"/>
    <cellStyle name="Normal 9 4 2 18 2 2" xfId="26671"/>
    <cellStyle name="Normal 9 4 2 18 3" xfId="26672"/>
    <cellStyle name="Normal 9 4 2 19" xfId="26673"/>
    <cellStyle name="Normal 9 4 2 19 2" xfId="26674"/>
    <cellStyle name="Normal 9 4 2 19 2 2" xfId="26675"/>
    <cellStyle name="Normal 9 4 2 19 3" xfId="26676"/>
    <cellStyle name="Normal 9 4 2 2" xfId="26677"/>
    <cellStyle name="Normal 9 4 2 2 10" xfId="26678"/>
    <cellStyle name="Normal 9 4 2 2 10 2" xfId="26679"/>
    <cellStyle name="Normal 9 4 2 2 10 2 2" xfId="26680"/>
    <cellStyle name="Normal 9 4 2 2 10 3" xfId="26681"/>
    <cellStyle name="Normal 9 4 2 2 11" xfId="26682"/>
    <cellStyle name="Normal 9 4 2 2 11 2" xfId="26683"/>
    <cellStyle name="Normal 9 4 2 2 11 2 2" xfId="26684"/>
    <cellStyle name="Normal 9 4 2 2 11 3" xfId="26685"/>
    <cellStyle name="Normal 9 4 2 2 12" xfId="26686"/>
    <cellStyle name="Normal 9 4 2 2 12 2" xfId="26687"/>
    <cellStyle name="Normal 9 4 2 2 12 2 2" xfId="26688"/>
    <cellStyle name="Normal 9 4 2 2 12 3" xfId="26689"/>
    <cellStyle name="Normal 9 4 2 2 13" xfId="26690"/>
    <cellStyle name="Normal 9 4 2 2 13 2" xfId="26691"/>
    <cellStyle name="Normal 9 4 2 2 13 2 2" xfId="26692"/>
    <cellStyle name="Normal 9 4 2 2 13 3" xfId="26693"/>
    <cellStyle name="Normal 9 4 2 2 14" xfId="26694"/>
    <cellStyle name="Normal 9 4 2 2 14 2" xfId="26695"/>
    <cellStyle name="Normal 9 4 2 2 14 2 2" xfId="26696"/>
    <cellStyle name="Normal 9 4 2 2 14 3" xfId="26697"/>
    <cellStyle name="Normal 9 4 2 2 15" xfId="26698"/>
    <cellStyle name="Normal 9 4 2 2 15 2" xfId="26699"/>
    <cellStyle name="Normal 9 4 2 2 15 2 2" xfId="26700"/>
    <cellStyle name="Normal 9 4 2 2 15 3" xfId="26701"/>
    <cellStyle name="Normal 9 4 2 2 16" xfId="26702"/>
    <cellStyle name="Normal 9 4 2 2 16 2" xfId="26703"/>
    <cellStyle name="Normal 9 4 2 2 17" xfId="26704"/>
    <cellStyle name="Normal 9 4 2 2 18" xfId="26705"/>
    <cellStyle name="Normal 9 4 2 2 19" xfId="26706"/>
    <cellStyle name="Normal 9 4 2 2 2" xfId="26707"/>
    <cellStyle name="Normal 9 4 2 2 2 10" xfId="26708"/>
    <cellStyle name="Normal 9 4 2 2 2 2" xfId="26709"/>
    <cellStyle name="Normal 9 4 2 2 2 2 2" xfId="26710"/>
    <cellStyle name="Normal 9 4 2 2 2 3" xfId="26711"/>
    <cellStyle name="Normal 9 4 2 2 2 4" xfId="26712"/>
    <cellStyle name="Normal 9 4 2 2 2 5" xfId="26713"/>
    <cellStyle name="Normal 9 4 2 2 2 6" xfId="26714"/>
    <cellStyle name="Normal 9 4 2 2 2 7" xfId="26715"/>
    <cellStyle name="Normal 9 4 2 2 2 8" xfId="26716"/>
    <cellStyle name="Normal 9 4 2 2 2 9" xfId="26717"/>
    <cellStyle name="Normal 9 4 2 2 20" xfId="26718"/>
    <cellStyle name="Normal 9 4 2 2 21" xfId="26719"/>
    <cellStyle name="Normal 9 4 2 2 22" xfId="26720"/>
    <cellStyle name="Normal 9 4 2 2 23" xfId="26721"/>
    <cellStyle name="Normal 9 4 2 2 24" xfId="26722"/>
    <cellStyle name="Normal 9 4 2 2 3" xfId="26723"/>
    <cellStyle name="Normal 9 4 2 2 3 10" xfId="26724"/>
    <cellStyle name="Normal 9 4 2 2 3 2" xfId="26725"/>
    <cellStyle name="Normal 9 4 2 2 3 2 2" xfId="26726"/>
    <cellStyle name="Normal 9 4 2 2 3 3" xfId="26727"/>
    <cellStyle name="Normal 9 4 2 2 3 4" xfId="26728"/>
    <cellStyle name="Normal 9 4 2 2 3 5" xfId="26729"/>
    <cellStyle name="Normal 9 4 2 2 3 6" xfId="26730"/>
    <cellStyle name="Normal 9 4 2 2 3 7" xfId="26731"/>
    <cellStyle name="Normal 9 4 2 2 3 8" xfId="26732"/>
    <cellStyle name="Normal 9 4 2 2 3 9" xfId="26733"/>
    <cellStyle name="Normal 9 4 2 2 4" xfId="26734"/>
    <cellStyle name="Normal 9 4 2 2 4 2" xfId="26735"/>
    <cellStyle name="Normal 9 4 2 2 4 2 2" xfId="26736"/>
    <cellStyle name="Normal 9 4 2 2 4 3" xfId="26737"/>
    <cellStyle name="Normal 9 4 2 2 5" xfId="26738"/>
    <cellStyle name="Normal 9 4 2 2 5 2" xfId="26739"/>
    <cellStyle name="Normal 9 4 2 2 5 2 2" xfId="26740"/>
    <cellStyle name="Normal 9 4 2 2 5 3" xfId="26741"/>
    <cellStyle name="Normal 9 4 2 2 6" xfId="26742"/>
    <cellStyle name="Normal 9 4 2 2 6 2" xfId="26743"/>
    <cellStyle name="Normal 9 4 2 2 6 2 2" xfId="26744"/>
    <cellStyle name="Normal 9 4 2 2 6 3" xfId="26745"/>
    <cellStyle name="Normal 9 4 2 2 7" xfId="26746"/>
    <cellStyle name="Normal 9 4 2 2 7 2" xfId="26747"/>
    <cellStyle name="Normal 9 4 2 2 7 2 2" xfId="26748"/>
    <cellStyle name="Normal 9 4 2 2 7 3" xfId="26749"/>
    <cellStyle name="Normal 9 4 2 2 8" xfId="26750"/>
    <cellStyle name="Normal 9 4 2 2 8 2" xfId="26751"/>
    <cellStyle name="Normal 9 4 2 2 8 2 2" xfId="26752"/>
    <cellStyle name="Normal 9 4 2 2 8 3" xfId="26753"/>
    <cellStyle name="Normal 9 4 2 2 9" xfId="26754"/>
    <cellStyle name="Normal 9 4 2 2 9 2" xfId="26755"/>
    <cellStyle name="Normal 9 4 2 2 9 2 2" xfId="26756"/>
    <cellStyle name="Normal 9 4 2 2 9 3" xfId="26757"/>
    <cellStyle name="Normal 9 4 2 20" xfId="26758"/>
    <cellStyle name="Normal 9 4 2 20 2" xfId="26759"/>
    <cellStyle name="Normal 9 4 2 21" xfId="26760"/>
    <cellStyle name="Normal 9 4 2 22" xfId="26761"/>
    <cellStyle name="Normal 9 4 2 23" xfId="26762"/>
    <cellStyle name="Normal 9 4 2 24" xfId="26763"/>
    <cellStyle name="Normal 9 4 2 25" xfId="26764"/>
    <cellStyle name="Normal 9 4 2 26" xfId="26765"/>
    <cellStyle name="Normal 9 4 2 27" xfId="26766"/>
    <cellStyle name="Normal 9 4 2 28" xfId="26767"/>
    <cellStyle name="Normal 9 4 2 3" xfId="26768"/>
    <cellStyle name="Normal 9 4 2 3 10" xfId="26769"/>
    <cellStyle name="Normal 9 4 2 3 10 2" xfId="26770"/>
    <cellStyle name="Normal 9 4 2 3 10 2 2" xfId="26771"/>
    <cellStyle name="Normal 9 4 2 3 10 3" xfId="26772"/>
    <cellStyle name="Normal 9 4 2 3 11" xfId="26773"/>
    <cellStyle name="Normal 9 4 2 3 11 2" xfId="26774"/>
    <cellStyle name="Normal 9 4 2 3 11 2 2" xfId="26775"/>
    <cellStyle name="Normal 9 4 2 3 11 3" xfId="26776"/>
    <cellStyle name="Normal 9 4 2 3 12" xfId="26777"/>
    <cellStyle name="Normal 9 4 2 3 12 2" xfId="26778"/>
    <cellStyle name="Normal 9 4 2 3 12 2 2" xfId="26779"/>
    <cellStyle name="Normal 9 4 2 3 12 3" xfId="26780"/>
    <cellStyle name="Normal 9 4 2 3 13" xfId="26781"/>
    <cellStyle name="Normal 9 4 2 3 13 2" xfId="26782"/>
    <cellStyle name="Normal 9 4 2 3 13 2 2" xfId="26783"/>
    <cellStyle name="Normal 9 4 2 3 13 3" xfId="26784"/>
    <cellStyle name="Normal 9 4 2 3 14" xfId="26785"/>
    <cellStyle name="Normal 9 4 2 3 14 2" xfId="26786"/>
    <cellStyle name="Normal 9 4 2 3 14 2 2" xfId="26787"/>
    <cellStyle name="Normal 9 4 2 3 14 3" xfId="26788"/>
    <cellStyle name="Normal 9 4 2 3 15" xfId="26789"/>
    <cellStyle name="Normal 9 4 2 3 15 2" xfId="26790"/>
    <cellStyle name="Normal 9 4 2 3 15 2 2" xfId="26791"/>
    <cellStyle name="Normal 9 4 2 3 15 3" xfId="26792"/>
    <cellStyle name="Normal 9 4 2 3 16" xfId="26793"/>
    <cellStyle name="Normal 9 4 2 3 16 2" xfId="26794"/>
    <cellStyle name="Normal 9 4 2 3 17" xfId="26795"/>
    <cellStyle name="Normal 9 4 2 3 18" xfId="26796"/>
    <cellStyle name="Normal 9 4 2 3 19" xfId="26797"/>
    <cellStyle name="Normal 9 4 2 3 2" xfId="26798"/>
    <cellStyle name="Normal 9 4 2 3 2 10" xfId="26799"/>
    <cellStyle name="Normal 9 4 2 3 2 2" xfId="26800"/>
    <cellStyle name="Normal 9 4 2 3 2 2 2" xfId="26801"/>
    <cellStyle name="Normal 9 4 2 3 2 3" xfId="26802"/>
    <cellStyle name="Normal 9 4 2 3 2 4" xfId="26803"/>
    <cellStyle name="Normal 9 4 2 3 2 5" xfId="26804"/>
    <cellStyle name="Normal 9 4 2 3 2 6" xfId="26805"/>
    <cellStyle name="Normal 9 4 2 3 2 7" xfId="26806"/>
    <cellStyle name="Normal 9 4 2 3 2 8" xfId="26807"/>
    <cellStyle name="Normal 9 4 2 3 2 9" xfId="26808"/>
    <cellStyle name="Normal 9 4 2 3 20" xfId="26809"/>
    <cellStyle name="Normal 9 4 2 3 21" xfId="26810"/>
    <cellStyle name="Normal 9 4 2 3 22" xfId="26811"/>
    <cellStyle name="Normal 9 4 2 3 23" xfId="26812"/>
    <cellStyle name="Normal 9 4 2 3 24" xfId="26813"/>
    <cellStyle name="Normal 9 4 2 3 3" xfId="26814"/>
    <cellStyle name="Normal 9 4 2 3 3 10" xfId="26815"/>
    <cellStyle name="Normal 9 4 2 3 3 2" xfId="26816"/>
    <cellStyle name="Normal 9 4 2 3 3 2 2" xfId="26817"/>
    <cellStyle name="Normal 9 4 2 3 3 3" xfId="26818"/>
    <cellStyle name="Normal 9 4 2 3 3 4" xfId="26819"/>
    <cellStyle name="Normal 9 4 2 3 3 5" xfId="26820"/>
    <cellStyle name="Normal 9 4 2 3 3 6" xfId="26821"/>
    <cellStyle name="Normal 9 4 2 3 3 7" xfId="26822"/>
    <cellStyle name="Normal 9 4 2 3 3 8" xfId="26823"/>
    <cellStyle name="Normal 9 4 2 3 3 9" xfId="26824"/>
    <cellStyle name="Normal 9 4 2 3 4" xfId="26825"/>
    <cellStyle name="Normal 9 4 2 3 4 2" xfId="26826"/>
    <cellStyle name="Normal 9 4 2 3 4 2 2" xfId="26827"/>
    <cellStyle name="Normal 9 4 2 3 4 3" xfId="26828"/>
    <cellStyle name="Normal 9 4 2 3 5" xfId="26829"/>
    <cellStyle name="Normal 9 4 2 3 5 2" xfId="26830"/>
    <cellStyle name="Normal 9 4 2 3 5 2 2" xfId="26831"/>
    <cellStyle name="Normal 9 4 2 3 5 3" xfId="26832"/>
    <cellStyle name="Normal 9 4 2 3 6" xfId="26833"/>
    <cellStyle name="Normal 9 4 2 3 6 2" xfId="26834"/>
    <cellStyle name="Normal 9 4 2 3 6 2 2" xfId="26835"/>
    <cellStyle name="Normal 9 4 2 3 6 3" xfId="26836"/>
    <cellStyle name="Normal 9 4 2 3 7" xfId="26837"/>
    <cellStyle name="Normal 9 4 2 3 7 2" xfId="26838"/>
    <cellStyle name="Normal 9 4 2 3 7 2 2" xfId="26839"/>
    <cellStyle name="Normal 9 4 2 3 7 3" xfId="26840"/>
    <cellStyle name="Normal 9 4 2 3 8" xfId="26841"/>
    <cellStyle name="Normal 9 4 2 3 8 2" xfId="26842"/>
    <cellStyle name="Normal 9 4 2 3 8 2 2" xfId="26843"/>
    <cellStyle name="Normal 9 4 2 3 8 3" xfId="26844"/>
    <cellStyle name="Normal 9 4 2 3 9" xfId="26845"/>
    <cellStyle name="Normal 9 4 2 3 9 2" xfId="26846"/>
    <cellStyle name="Normal 9 4 2 3 9 2 2" xfId="26847"/>
    <cellStyle name="Normal 9 4 2 3 9 3" xfId="26848"/>
    <cellStyle name="Normal 9 4 2 4" xfId="26849"/>
    <cellStyle name="Normal 9 4 2 4 10" xfId="26850"/>
    <cellStyle name="Normal 9 4 2 4 10 2" xfId="26851"/>
    <cellStyle name="Normal 9 4 2 4 10 2 2" xfId="26852"/>
    <cellStyle name="Normal 9 4 2 4 10 3" xfId="26853"/>
    <cellStyle name="Normal 9 4 2 4 11" xfId="26854"/>
    <cellStyle name="Normal 9 4 2 4 11 2" xfId="26855"/>
    <cellStyle name="Normal 9 4 2 4 11 2 2" xfId="26856"/>
    <cellStyle name="Normal 9 4 2 4 11 3" xfId="26857"/>
    <cellStyle name="Normal 9 4 2 4 12" xfId="26858"/>
    <cellStyle name="Normal 9 4 2 4 12 2" xfId="26859"/>
    <cellStyle name="Normal 9 4 2 4 12 2 2" xfId="26860"/>
    <cellStyle name="Normal 9 4 2 4 12 3" xfId="26861"/>
    <cellStyle name="Normal 9 4 2 4 13" xfId="26862"/>
    <cellStyle name="Normal 9 4 2 4 13 2" xfId="26863"/>
    <cellStyle name="Normal 9 4 2 4 13 2 2" xfId="26864"/>
    <cellStyle name="Normal 9 4 2 4 13 3" xfId="26865"/>
    <cellStyle name="Normal 9 4 2 4 14" xfId="26866"/>
    <cellStyle name="Normal 9 4 2 4 14 2" xfId="26867"/>
    <cellStyle name="Normal 9 4 2 4 14 2 2" xfId="26868"/>
    <cellStyle name="Normal 9 4 2 4 14 3" xfId="26869"/>
    <cellStyle name="Normal 9 4 2 4 15" xfId="26870"/>
    <cellStyle name="Normal 9 4 2 4 15 2" xfId="26871"/>
    <cellStyle name="Normal 9 4 2 4 15 2 2" xfId="26872"/>
    <cellStyle name="Normal 9 4 2 4 15 3" xfId="26873"/>
    <cellStyle name="Normal 9 4 2 4 16" xfId="26874"/>
    <cellStyle name="Normal 9 4 2 4 16 2" xfId="26875"/>
    <cellStyle name="Normal 9 4 2 4 17" xfId="26876"/>
    <cellStyle name="Normal 9 4 2 4 18" xfId="26877"/>
    <cellStyle name="Normal 9 4 2 4 19" xfId="26878"/>
    <cellStyle name="Normal 9 4 2 4 2" xfId="26879"/>
    <cellStyle name="Normal 9 4 2 4 2 10" xfId="26880"/>
    <cellStyle name="Normal 9 4 2 4 2 2" xfId="26881"/>
    <cellStyle name="Normal 9 4 2 4 2 2 2" xfId="26882"/>
    <cellStyle name="Normal 9 4 2 4 2 3" xfId="26883"/>
    <cellStyle name="Normal 9 4 2 4 2 4" xfId="26884"/>
    <cellStyle name="Normal 9 4 2 4 2 5" xfId="26885"/>
    <cellStyle name="Normal 9 4 2 4 2 6" xfId="26886"/>
    <cellStyle name="Normal 9 4 2 4 2 7" xfId="26887"/>
    <cellStyle name="Normal 9 4 2 4 2 8" xfId="26888"/>
    <cellStyle name="Normal 9 4 2 4 2 9" xfId="26889"/>
    <cellStyle name="Normal 9 4 2 4 20" xfId="26890"/>
    <cellStyle name="Normal 9 4 2 4 21" xfId="26891"/>
    <cellStyle name="Normal 9 4 2 4 22" xfId="26892"/>
    <cellStyle name="Normal 9 4 2 4 23" xfId="26893"/>
    <cellStyle name="Normal 9 4 2 4 24" xfId="26894"/>
    <cellStyle name="Normal 9 4 2 4 3" xfId="26895"/>
    <cellStyle name="Normal 9 4 2 4 3 10" xfId="26896"/>
    <cellStyle name="Normal 9 4 2 4 3 2" xfId="26897"/>
    <cellStyle name="Normal 9 4 2 4 3 2 2" xfId="26898"/>
    <cellStyle name="Normal 9 4 2 4 3 3" xfId="26899"/>
    <cellStyle name="Normal 9 4 2 4 3 4" xfId="26900"/>
    <cellStyle name="Normal 9 4 2 4 3 5" xfId="26901"/>
    <cellStyle name="Normal 9 4 2 4 3 6" xfId="26902"/>
    <cellStyle name="Normal 9 4 2 4 3 7" xfId="26903"/>
    <cellStyle name="Normal 9 4 2 4 3 8" xfId="26904"/>
    <cellStyle name="Normal 9 4 2 4 3 9" xfId="26905"/>
    <cellStyle name="Normal 9 4 2 4 4" xfId="26906"/>
    <cellStyle name="Normal 9 4 2 4 4 2" xfId="26907"/>
    <cellStyle name="Normal 9 4 2 4 4 2 2" xfId="26908"/>
    <cellStyle name="Normal 9 4 2 4 4 3" xfId="26909"/>
    <cellStyle name="Normal 9 4 2 4 5" xfId="26910"/>
    <cellStyle name="Normal 9 4 2 4 5 2" xfId="26911"/>
    <cellStyle name="Normal 9 4 2 4 5 2 2" xfId="26912"/>
    <cellStyle name="Normal 9 4 2 4 5 3" xfId="26913"/>
    <cellStyle name="Normal 9 4 2 4 6" xfId="26914"/>
    <cellStyle name="Normal 9 4 2 4 6 2" xfId="26915"/>
    <cellStyle name="Normal 9 4 2 4 6 2 2" xfId="26916"/>
    <cellStyle name="Normal 9 4 2 4 6 3" xfId="26917"/>
    <cellStyle name="Normal 9 4 2 4 7" xfId="26918"/>
    <cellStyle name="Normal 9 4 2 4 7 2" xfId="26919"/>
    <cellStyle name="Normal 9 4 2 4 7 2 2" xfId="26920"/>
    <cellStyle name="Normal 9 4 2 4 7 3" xfId="26921"/>
    <cellStyle name="Normal 9 4 2 4 8" xfId="26922"/>
    <cellStyle name="Normal 9 4 2 4 8 2" xfId="26923"/>
    <cellStyle name="Normal 9 4 2 4 8 2 2" xfId="26924"/>
    <cellStyle name="Normal 9 4 2 4 8 3" xfId="26925"/>
    <cellStyle name="Normal 9 4 2 4 9" xfId="26926"/>
    <cellStyle name="Normal 9 4 2 4 9 2" xfId="26927"/>
    <cellStyle name="Normal 9 4 2 4 9 2 2" xfId="26928"/>
    <cellStyle name="Normal 9 4 2 4 9 3" xfId="26929"/>
    <cellStyle name="Normal 9 4 2 5" xfId="26930"/>
    <cellStyle name="Normal 9 4 2 5 10" xfId="26931"/>
    <cellStyle name="Normal 9 4 2 5 10 2" xfId="26932"/>
    <cellStyle name="Normal 9 4 2 5 10 2 2" xfId="26933"/>
    <cellStyle name="Normal 9 4 2 5 10 3" xfId="26934"/>
    <cellStyle name="Normal 9 4 2 5 11" xfId="26935"/>
    <cellStyle name="Normal 9 4 2 5 11 2" xfId="26936"/>
    <cellStyle name="Normal 9 4 2 5 11 2 2" xfId="26937"/>
    <cellStyle name="Normal 9 4 2 5 11 3" xfId="26938"/>
    <cellStyle name="Normal 9 4 2 5 12" xfId="26939"/>
    <cellStyle name="Normal 9 4 2 5 12 2" xfId="26940"/>
    <cellStyle name="Normal 9 4 2 5 12 2 2" xfId="26941"/>
    <cellStyle name="Normal 9 4 2 5 12 3" xfId="26942"/>
    <cellStyle name="Normal 9 4 2 5 13" xfId="26943"/>
    <cellStyle name="Normal 9 4 2 5 13 2" xfId="26944"/>
    <cellStyle name="Normal 9 4 2 5 13 2 2" xfId="26945"/>
    <cellStyle name="Normal 9 4 2 5 13 3" xfId="26946"/>
    <cellStyle name="Normal 9 4 2 5 14" xfId="26947"/>
    <cellStyle name="Normal 9 4 2 5 14 2" xfId="26948"/>
    <cellStyle name="Normal 9 4 2 5 14 2 2" xfId="26949"/>
    <cellStyle name="Normal 9 4 2 5 14 3" xfId="26950"/>
    <cellStyle name="Normal 9 4 2 5 15" xfId="26951"/>
    <cellStyle name="Normal 9 4 2 5 15 2" xfId="26952"/>
    <cellStyle name="Normal 9 4 2 5 15 2 2" xfId="26953"/>
    <cellStyle name="Normal 9 4 2 5 15 3" xfId="26954"/>
    <cellStyle name="Normal 9 4 2 5 16" xfId="26955"/>
    <cellStyle name="Normal 9 4 2 5 16 2" xfId="26956"/>
    <cellStyle name="Normal 9 4 2 5 17" xfId="26957"/>
    <cellStyle name="Normal 9 4 2 5 18" xfId="26958"/>
    <cellStyle name="Normal 9 4 2 5 19" xfId="26959"/>
    <cellStyle name="Normal 9 4 2 5 2" xfId="26960"/>
    <cellStyle name="Normal 9 4 2 5 2 10" xfId="26961"/>
    <cellStyle name="Normal 9 4 2 5 2 2" xfId="26962"/>
    <cellStyle name="Normal 9 4 2 5 2 2 2" xfId="26963"/>
    <cellStyle name="Normal 9 4 2 5 2 3" xfId="26964"/>
    <cellStyle name="Normal 9 4 2 5 2 4" xfId="26965"/>
    <cellStyle name="Normal 9 4 2 5 2 5" xfId="26966"/>
    <cellStyle name="Normal 9 4 2 5 2 6" xfId="26967"/>
    <cellStyle name="Normal 9 4 2 5 2 7" xfId="26968"/>
    <cellStyle name="Normal 9 4 2 5 2 8" xfId="26969"/>
    <cellStyle name="Normal 9 4 2 5 2 9" xfId="26970"/>
    <cellStyle name="Normal 9 4 2 5 20" xfId="26971"/>
    <cellStyle name="Normal 9 4 2 5 21" xfId="26972"/>
    <cellStyle name="Normal 9 4 2 5 22" xfId="26973"/>
    <cellStyle name="Normal 9 4 2 5 23" xfId="26974"/>
    <cellStyle name="Normal 9 4 2 5 24" xfId="26975"/>
    <cellStyle name="Normal 9 4 2 5 3" xfId="26976"/>
    <cellStyle name="Normal 9 4 2 5 3 10" xfId="26977"/>
    <cellStyle name="Normal 9 4 2 5 3 2" xfId="26978"/>
    <cellStyle name="Normal 9 4 2 5 3 2 2" xfId="26979"/>
    <cellStyle name="Normal 9 4 2 5 3 3" xfId="26980"/>
    <cellStyle name="Normal 9 4 2 5 3 4" xfId="26981"/>
    <cellStyle name="Normal 9 4 2 5 3 5" xfId="26982"/>
    <cellStyle name="Normal 9 4 2 5 3 6" xfId="26983"/>
    <cellStyle name="Normal 9 4 2 5 3 7" xfId="26984"/>
    <cellStyle name="Normal 9 4 2 5 3 8" xfId="26985"/>
    <cellStyle name="Normal 9 4 2 5 3 9" xfId="26986"/>
    <cellStyle name="Normal 9 4 2 5 4" xfId="26987"/>
    <cellStyle name="Normal 9 4 2 5 4 2" xfId="26988"/>
    <cellStyle name="Normal 9 4 2 5 4 2 2" xfId="26989"/>
    <cellStyle name="Normal 9 4 2 5 4 3" xfId="26990"/>
    <cellStyle name="Normal 9 4 2 5 5" xfId="26991"/>
    <cellStyle name="Normal 9 4 2 5 5 2" xfId="26992"/>
    <cellStyle name="Normal 9 4 2 5 5 2 2" xfId="26993"/>
    <cellStyle name="Normal 9 4 2 5 5 3" xfId="26994"/>
    <cellStyle name="Normal 9 4 2 5 6" xfId="26995"/>
    <cellStyle name="Normal 9 4 2 5 6 2" xfId="26996"/>
    <cellStyle name="Normal 9 4 2 5 6 2 2" xfId="26997"/>
    <cellStyle name="Normal 9 4 2 5 6 3" xfId="26998"/>
    <cellStyle name="Normal 9 4 2 5 7" xfId="26999"/>
    <cellStyle name="Normal 9 4 2 5 7 2" xfId="27000"/>
    <cellStyle name="Normal 9 4 2 5 7 2 2" xfId="27001"/>
    <cellStyle name="Normal 9 4 2 5 7 3" xfId="27002"/>
    <cellStyle name="Normal 9 4 2 5 8" xfId="27003"/>
    <cellStyle name="Normal 9 4 2 5 8 2" xfId="27004"/>
    <cellStyle name="Normal 9 4 2 5 8 2 2" xfId="27005"/>
    <cellStyle name="Normal 9 4 2 5 8 3" xfId="27006"/>
    <cellStyle name="Normal 9 4 2 5 9" xfId="27007"/>
    <cellStyle name="Normal 9 4 2 5 9 2" xfId="27008"/>
    <cellStyle name="Normal 9 4 2 5 9 2 2" xfId="27009"/>
    <cellStyle name="Normal 9 4 2 5 9 3" xfId="27010"/>
    <cellStyle name="Normal 9 4 2 6" xfId="27011"/>
    <cellStyle name="Normal 9 4 2 6 10" xfId="27012"/>
    <cellStyle name="Normal 9 4 2 6 2" xfId="27013"/>
    <cellStyle name="Normal 9 4 2 6 2 2" xfId="27014"/>
    <cellStyle name="Normal 9 4 2 6 3" xfId="27015"/>
    <cellStyle name="Normal 9 4 2 6 4" xfId="27016"/>
    <cellStyle name="Normal 9 4 2 6 5" xfId="27017"/>
    <cellStyle name="Normal 9 4 2 6 6" xfId="27018"/>
    <cellStyle name="Normal 9 4 2 6 7" xfId="27019"/>
    <cellStyle name="Normal 9 4 2 6 8" xfId="27020"/>
    <cellStyle name="Normal 9 4 2 6 9" xfId="27021"/>
    <cellStyle name="Normal 9 4 2 7" xfId="27022"/>
    <cellStyle name="Normal 9 4 2 7 10" xfId="27023"/>
    <cellStyle name="Normal 9 4 2 7 2" xfId="27024"/>
    <cellStyle name="Normal 9 4 2 7 2 2" xfId="27025"/>
    <cellStyle name="Normal 9 4 2 7 3" xfId="27026"/>
    <cellStyle name="Normal 9 4 2 7 4" xfId="27027"/>
    <cellStyle name="Normal 9 4 2 7 5" xfId="27028"/>
    <cellStyle name="Normal 9 4 2 7 6" xfId="27029"/>
    <cellStyle name="Normal 9 4 2 7 7" xfId="27030"/>
    <cellStyle name="Normal 9 4 2 7 8" xfId="27031"/>
    <cellStyle name="Normal 9 4 2 7 9" xfId="27032"/>
    <cellStyle name="Normal 9 4 2 8" xfId="27033"/>
    <cellStyle name="Normal 9 4 2 8 2" xfId="27034"/>
    <cellStyle name="Normal 9 4 2 8 2 2" xfId="27035"/>
    <cellStyle name="Normal 9 4 2 8 3" xfId="27036"/>
    <cellStyle name="Normal 9 4 2 9" xfId="27037"/>
    <cellStyle name="Normal 9 4 2 9 2" xfId="27038"/>
    <cellStyle name="Normal 9 4 2 9 2 2" xfId="27039"/>
    <cellStyle name="Normal 9 4 2 9 3" xfId="27040"/>
    <cellStyle name="Normal 9 4 20" xfId="27041"/>
    <cellStyle name="Normal 9 4 20 2" xfId="27042"/>
    <cellStyle name="Normal 9 4 20 2 2" xfId="27043"/>
    <cellStyle name="Normal 9 4 20 3" xfId="27044"/>
    <cellStyle name="Normal 9 4 21" xfId="27045"/>
    <cellStyle name="Normal 9 4 21 2" xfId="27046"/>
    <cellStyle name="Normal 9 4 22" xfId="27047"/>
    <cellStyle name="Normal 9 4 23" xfId="27048"/>
    <cellStyle name="Normal 9 4 24" xfId="27049"/>
    <cellStyle name="Normal 9 4 25" xfId="27050"/>
    <cellStyle name="Normal 9 4 26" xfId="27051"/>
    <cellStyle name="Normal 9 4 27" xfId="27052"/>
    <cellStyle name="Normal 9 4 28" xfId="27053"/>
    <cellStyle name="Normal 9 4 29" xfId="27054"/>
    <cellStyle name="Normal 9 4 3" xfId="27055"/>
    <cellStyle name="Normal 9 4 3 10" xfId="27056"/>
    <cellStyle name="Normal 9 4 3 10 2" xfId="27057"/>
    <cellStyle name="Normal 9 4 3 10 2 2" xfId="27058"/>
    <cellStyle name="Normal 9 4 3 10 3" xfId="27059"/>
    <cellStyle name="Normal 9 4 3 11" xfId="27060"/>
    <cellStyle name="Normal 9 4 3 11 2" xfId="27061"/>
    <cellStyle name="Normal 9 4 3 11 2 2" xfId="27062"/>
    <cellStyle name="Normal 9 4 3 11 3" xfId="27063"/>
    <cellStyle name="Normal 9 4 3 12" xfId="27064"/>
    <cellStyle name="Normal 9 4 3 12 2" xfId="27065"/>
    <cellStyle name="Normal 9 4 3 12 2 2" xfId="27066"/>
    <cellStyle name="Normal 9 4 3 12 3" xfId="27067"/>
    <cellStyle name="Normal 9 4 3 13" xfId="27068"/>
    <cellStyle name="Normal 9 4 3 13 2" xfId="27069"/>
    <cellStyle name="Normal 9 4 3 13 2 2" xfId="27070"/>
    <cellStyle name="Normal 9 4 3 13 3" xfId="27071"/>
    <cellStyle name="Normal 9 4 3 14" xfId="27072"/>
    <cellStyle name="Normal 9 4 3 14 2" xfId="27073"/>
    <cellStyle name="Normal 9 4 3 14 2 2" xfId="27074"/>
    <cellStyle name="Normal 9 4 3 14 3" xfId="27075"/>
    <cellStyle name="Normal 9 4 3 15" xfId="27076"/>
    <cellStyle name="Normal 9 4 3 15 2" xfId="27077"/>
    <cellStyle name="Normal 9 4 3 15 2 2" xfId="27078"/>
    <cellStyle name="Normal 9 4 3 15 3" xfId="27079"/>
    <cellStyle name="Normal 9 4 3 16" xfId="27080"/>
    <cellStyle name="Normal 9 4 3 16 2" xfId="27081"/>
    <cellStyle name="Normal 9 4 3 17" xfId="27082"/>
    <cellStyle name="Normal 9 4 3 18" xfId="27083"/>
    <cellStyle name="Normal 9 4 3 19" xfId="27084"/>
    <cellStyle name="Normal 9 4 3 2" xfId="27085"/>
    <cellStyle name="Normal 9 4 3 2 10" xfId="27086"/>
    <cellStyle name="Normal 9 4 3 2 2" xfId="27087"/>
    <cellStyle name="Normal 9 4 3 2 2 2" xfId="27088"/>
    <cellStyle name="Normal 9 4 3 2 3" xfId="27089"/>
    <cellStyle name="Normal 9 4 3 2 4" xfId="27090"/>
    <cellStyle name="Normal 9 4 3 2 5" xfId="27091"/>
    <cellStyle name="Normal 9 4 3 2 6" xfId="27092"/>
    <cellStyle name="Normal 9 4 3 2 7" xfId="27093"/>
    <cellStyle name="Normal 9 4 3 2 8" xfId="27094"/>
    <cellStyle name="Normal 9 4 3 2 9" xfId="27095"/>
    <cellStyle name="Normal 9 4 3 20" xfId="27096"/>
    <cellStyle name="Normal 9 4 3 21" xfId="27097"/>
    <cellStyle name="Normal 9 4 3 22" xfId="27098"/>
    <cellStyle name="Normal 9 4 3 23" xfId="27099"/>
    <cellStyle name="Normal 9 4 3 24" xfId="27100"/>
    <cellStyle name="Normal 9 4 3 3" xfId="27101"/>
    <cellStyle name="Normal 9 4 3 3 10" xfId="27102"/>
    <cellStyle name="Normal 9 4 3 3 2" xfId="27103"/>
    <cellStyle name="Normal 9 4 3 3 2 2" xfId="27104"/>
    <cellStyle name="Normal 9 4 3 3 3" xfId="27105"/>
    <cellStyle name="Normal 9 4 3 3 4" xfId="27106"/>
    <cellStyle name="Normal 9 4 3 3 5" xfId="27107"/>
    <cellStyle name="Normal 9 4 3 3 6" xfId="27108"/>
    <cellStyle name="Normal 9 4 3 3 7" xfId="27109"/>
    <cellStyle name="Normal 9 4 3 3 8" xfId="27110"/>
    <cellStyle name="Normal 9 4 3 3 9" xfId="27111"/>
    <cellStyle name="Normal 9 4 3 4" xfId="27112"/>
    <cellStyle name="Normal 9 4 3 4 2" xfId="27113"/>
    <cellStyle name="Normal 9 4 3 4 2 2" xfId="27114"/>
    <cellStyle name="Normal 9 4 3 4 3" xfId="27115"/>
    <cellStyle name="Normal 9 4 3 5" xfId="27116"/>
    <cellStyle name="Normal 9 4 3 5 2" xfId="27117"/>
    <cellStyle name="Normal 9 4 3 5 2 2" xfId="27118"/>
    <cellStyle name="Normal 9 4 3 5 3" xfId="27119"/>
    <cellStyle name="Normal 9 4 3 6" xfId="27120"/>
    <cellStyle name="Normal 9 4 3 6 2" xfId="27121"/>
    <cellStyle name="Normal 9 4 3 6 2 2" xfId="27122"/>
    <cellStyle name="Normal 9 4 3 6 3" xfId="27123"/>
    <cellStyle name="Normal 9 4 3 7" xfId="27124"/>
    <cellStyle name="Normal 9 4 3 7 2" xfId="27125"/>
    <cellStyle name="Normal 9 4 3 7 2 2" xfId="27126"/>
    <cellStyle name="Normal 9 4 3 7 3" xfId="27127"/>
    <cellStyle name="Normal 9 4 3 8" xfId="27128"/>
    <cellStyle name="Normal 9 4 3 8 2" xfId="27129"/>
    <cellStyle name="Normal 9 4 3 8 2 2" xfId="27130"/>
    <cellStyle name="Normal 9 4 3 8 3" xfId="27131"/>
    <cellStyle name="Normal 9 4 3 9" xfId="27132"/>
    <cellStyle name="Normal 9 4 3 9 2" xfId="27133"/>
    <cellStyle name="Normal 9 4 3 9 2 2" xfId="27134"/>
    <cellStyle name="Normal 9 4 3 9 3" xfId="27135"/>
    <cellStyle name="Normal 9 4 4" xfId="27136"/>
    <cellStyle name="Normal 9 4 4 10" xfId="27137"/>
    <cellStyle name="Normal 9 4 4 10 2" xfId="27138"/>
    <cellStyle name="Normal 9 4 4 10 2 2" xfId="27139"/>
    <cellStyle name="Normal 9 4 4 10 3" xfId="27140"/>
    <cellStyle name="Normal 9 4 4 11" xfId="27141"/>
    <cellStyle name="Normal 9 4 4 11 2" xfId="27142"/>
    <cellStyle name="Normal 9 4 4 11 2 2" xfId="27143"/>
    <cellStyle name="Normal 9 4 4 11 3" xfId="27144"/>
    <cellStyle name="Normal 9 4 4 12" xfId="27145"/>
    <cellStyle name="Normal 9 4 4 12 2" xfId="27146"/>
    <cellStyle name="Normal 9 4 4 12 2 2" xfId="27147"/>
    <cellStyle name="Normal 9 4 4 12 3" xfId="27148"/>
    <cellStyle name="Normal 9 4 4 13" xfId="27149"/>
    <cellStyle name="Normal 9 4 4 13 2" xfId="27150"/>
    <cellStyle name="Normal 9 4 4 13 2 2" xfId="27151"/>
    <cellStyle name="Normal 9 4 4 13 3" xfId="27152"/>
    <cellStyle name="Normal 9 4 4 14" xfId="27153"/>
    <cellStyle name="Normal 9 4 4 14 2" xfId="27154"/>
    <cellStyle name="Normal 9 4 4 14 2 2" xfId="27155"/>
    <cellStyle name="Normal 9 4 4 14 3" xfId="27156"/>
    <cellStyle name="Normal 9 4 4 15" xfId="27157"/>
    <cellStyle name="Normal 9 4 4 15 2" xfId="27158"/>
    <cellStyle name="Normal 9 4 4 15 2 2" xfId="27159"/>
    <cellStyle name="Normal 9 4 4 15 3" xfId="27160"/>
    <cellStyle name="Normal 9 4 4 16" xfId="27161"/>
    <cellStyle name="Normal 9 4 4 16 2" xfId="27162"/>
    <cellStyle name="Normal 9 4 4 17" xfId="27163"/>
    <cellStyle name="Normal 9 4 4 18" xfId="27164"/>
    <cellStyle name="Normal 9 4 4 19" xfId="27165"/>
    <cellStyle name="Normal 9 4 4 2" xfId="27166"/>
    <cellStyle name="Normal 9 4 4 2 10" xfId="27167"/>
    <cellStyle name="Normal 9 4 4 2 2" xfId="27168"/>
    <cellStyle name="Normal 9 4 4 2 2 2" xfId="27169"/>
    <cellStyle name="Normal 9 4 4 2 3" xfId="27170"/>
    <cellStyle name="Normal 9 4 4 2 4" xfId="27171"/>
    <cellStyle name="Normal 9 4 4 2 5" xfId="27172"/>
    <cellStyle name="Normal 9 4 4 2 6" xfId="27173"/>
    <cellStyle name="Normal 9 4 4 2 7" xfId="27174"/>
    <cellStyle name="Normal 9 4 4 2 8" xfId="27175"/>
    <cellStyle name="Normal 9 4 4 2 9" xfId="27176"/>
    <cellStyle name="Normal 9 4 4 20" xfId="27177"/>
    <cellStyle name="Normal 9 4 4 21" xfId="27178"/>
    <cellStyle name="Normal 9 4 4 22" xfId="27179"/>
    <cellStyle name="Normal 9 4 4 23" xfId="27180"/>
    <cellStyle name="Normal 9 4 4 24" xfId="27181"/>
    <cellStyle name="Normal 9 4 4 3" xfId="27182"/>
    <cellStyle name="Normal 9 4 4 3 10" xfId="27183"/>
    <cellStyle name="Normal 9 4 4 3 2" xfId="27184"/>
    <cellStyle name="Normal 9 4 4 3 2 2" xfId="27185"/>
    <cellStyle name="Normal 9 4 4 3 3" xfId="27186"/>
    <cellStyle name="Normal 9 4 4 3 4" xfId="27187"/>
    <cellStyle name="Normal 9 4 4 3 5" xfId="27188"/>
    <cellStyle name="Normal 9 4 4 3 6" xfId="27189"/>
    <cellStyle name="Normal 9 4 4 3 7" xfId="27190"/>
    <cellStyle name="Normal 9 4 4 3 8" xfId="27191"/>
    <cellStyle name="Normal 9 4 4 3 9" xfId="27192"/>
    <cellStyle name="Normal 9 4 4 4" xfId="27193"/>
    <cellStyle name="Normal 9 4 4 4 2" xfId="27194"/>
    <cellStyle name="Normal 9 4 4 4 2 2" xfId="27195"/>
    <cellStyle name="Normal 9 4 4 4 3" xfId="27196"/>
    <cellStyle name="Normal 9 4 4 5" xfId="27197"/>
    <cellStyle name="Normal 9 4 4 5 2" xfId="27198"/>
    <cellStyle name="Normal 9 4 4 5 2 2" xfId="27199"/>
    <cellStyle name="Normal 9 4 4 5 3" xfId="27200"/>
    <cellStyle name="Normal 9 4 4 6" xfId="27201"/>
    <cellStyle name="Normal 9 4 4 6 2" xfId="27202"/>
    <cellStyle name="Normal 9 4 4 6 2 2" xfId="27203"/>
    <cellStyle name="Normal 9 4 4 6 3" xfId="27204"/>
    <cellStyle name="Normal 9 4 4 7" xfId="27205"/>
    <cellStyle name="Normal 9 4 4 7 2" xfId="27206"/>
    <cellStyle name="Normal 9 4 4 7 2 2" xfId="27207"/>
    <cellStyle name="Normal 9 4 4 7 3" xfId="27208"/>
    <cellStyle name="Normal 9 4 4 8" xfId="27209"/>
    <cellStyle name="Normal 9 4 4 8 2" xfId="27210"/>
    <cellStyle name="Normal 9 4 4 8 2 2" xfId="27211"/>
    <cellStyle name="Normal 9 4 4 8 3" xfId="27212"/>
    <cellStyle name="Normal 9 4 4 9" xfId="27213"/>
    <cellStyle name="Normal 9 4 4 9 2" xfId="27214"/>
    <cellStyle name="Normal 9 4 4 9 2 2" xfId="27215"/>
    <cellStyle name="Normal 9 4 4 9 3" xfId="27216"/>
    <cellStyle name="Normal 9 4 5" xfId="27217"/>
    <cellStyle name="Normal 9 4 5 10" xfId="27218"/>
    <cellStyle name="Normal 9 4 5 10 2" xfId="27219"/>
    <cellStyle name="Normal 9 4 5 10 2 2" xfId="27220"/>
    <cellStyle name="Normal 9 4 5 10 3" xfId="27221"/>
    <cellStyle name="Normal 9 4 5 11" xfId="27222"/>
    <cellStyle name="Normal 9 4 5 11 2" xfId="27223"/>
    <cellStyle name="Normal 9 4 5 11 2 2" xfId="27224"/>
    <cellStyle name="Normal 9 4 5 11 3" xfId="27225"/>
    <cellStyle name="Normal 9 4 5 12" xfId="27226"/>
    <cellStyle name="Normal 9 4 5 12 2" xfId="27227"/>
    <cellStyle name="Normal 9 4 5 12 2 2" xfId="27228"/>
    <cellStyle name="Normal 9 4 5 12 3" xfId="27229"/>
    <cellStyle name="Normal 9 4 5 13" xfId="27230"/>
    <cellStyle name="Normal 9 4 5 13 2" xfId="27231"/>
    <cellStyle name="Normal 9 4 5 13 2 2" xfId="27232"/>
    <cellStyle name="Normal 9 4 5 13 3" xfId="27233"/>
    <cellStyle name="Normal 9 4 5 14" xfId="27234"/>
    <cellStyle name="Normal 9 4 5 14 2" xfId="27235"/>
    <cellStyle name="Normal 9 4 5 14 2 2" xfId="27236"/>
    <cellStyle name="Normal 9 4 5 14 3" xfId="27237"/>
    <cellStyle name="Normal 9 4 5 15" xfId="27238"/>
    <cellStyle name="Normal 9 4 5 15 2" xfId="27239"/>
    <cellStyle name="Normal 9 4 5 15 2 2" xfId="27240"/>
    <cellStyle name="Normal 9 4 5 15 3" xfId="27241"/>
    <cellStyle name="Normal 9 4 5 16" xfId="27242"/>
    <cellStyle name="Normal 9 4 5 16 2" xfId="27243"/>
    <cellStyle name="Normal 9 4 5 17" xfId="27244"/>
    <cellStyle name="Normal 9 4 5 18" xfId="27245"/>
    <cellStyle name="Normal 9 4 5 19" xfId="27246"/>
    <cellStyle name="Normal 9 4 5 2" xfId="27247"/>
    <cellStyle name="Normal 9 4 5 2 10" xfId="27248"/>
    <cellStyle name="Normal 9 4 5 2 2" xfId="27249"/>
    <cellStyle name="Normal 9 4 5 2 2 2" xfId="27250"/>
    <cellStyle name="Normal 9 4 5 2 3" xfId="27251"/>
    <cellStyle name="Normal 9 4 5 2 4" xfId="27252"/>
    <cellStyle name="Normal 9 4 5 2 5" xfId="27253"/>
    <cellStyle name="Normal 9 4 5 2 6" xfId="27254"/>
    <cellStyle name="Normal 9 4 5 2 7" xfId="27255"/>
    <cellStyle name="Normal 9 4 5 2 8" xfId="27256"/>
    <cellStyle name="Normal 9 4 5 2 9" xfId="27257"/>
    <cellStyle name="Normal 9 4 5 20" xfId="27258"/>
    <cellStyle name="Normal 9 4 5 21" xfId="27259"/>
    <cellStyle name="Normal 9 4 5 22" xfId="27260"/>
    <cellStyle name="Normal 9 4 5 23" xfId="27261"/>
    <cellStyle name="Normal 9 4 5 24" xfId="27262"/>
    <cellStyle name="Normal 9 4 5 3" xfId="27263"/>
    <cellStyle name="Normal 9 4 5 3 10" xfId="27264"/>
    <cellStyle name="Normal 9 4 5 3 2" xfId="27265"/>
    <cellStyle name="Normal 9 4 5 3 2 2" xfId="27266"/>
    <cellStyle name="Normal 9 4 5 3 3" xfId="27267"/>
    <cellStyle name="Normal 9 4 5 3 4" xfId="27268"/>
    <cellStyle name="Normal 9 4 5 3 5" xfId="27269"/>
    <cellStyle name="Normal 9 4 5 3 6" xfId="27270"/>
    <cellStyle name="Normal 9 4 5 3 7" xfId="27271"/>
    <cellStyle name="Normal 9 4 5 3 8" xfId="27272"/>
    <cellStyle name="Normal 9 4 5 3 9" xfId="27273"/>
    <cellStyle name="Normal 9 4 5 4" xfId="27274"/>
    <cellStyle name="Normal 9 4 5 4 2" xfId="27275"/>
    <cellStyle name="Normal 9 4 5 4 2 2" xfId="27276"/>
    <cellStyle name="Normal 9 4 5 4 3" xfId="27277"/>
    <cellStyle name="Normal 9 4 5 5" xfId="27278"/>
    <cellStyle name="Normal 9 4 5 5 2" xfId="27279"/>
    <cellStyle name="Normal 9 4 5 5 2 2" xfId="27280"/>
    <cellStyle name="Normal 9 4 5 5 3" xfId="27281"/>
    <cellStyle name="Normal 9 4 5 6" xfId="27282"/>
    <cellStyle name="Normal 9 4 5 6 2" xfId="27283"/>
    <cellStyle name="Normal 9 4 5 6 2 2" xfId="27284"/>
    <cellStyle name="Normal 9 4 5 6 3" xfId="27285"/>
    <cellStyle name="Normal 9 4 5 7" xfId="27286"/>
    <cellStyle name="Normal 9 4 5 7 2" xfId="27287"/>
    <cellStyle name="Normal 9 4 5 7 2 2" xfId="27288"/>
    <cellStyle name="Normal 9 4 5 7 3" xfId="27289"/>
    <cellStyle name="Normal 9 4 5 8" xfId="27290"/>
    <cellStyle name="Normal 9 4 5 8 2" xfId="27291"/>
    <cellStyle name="Normal 9 4 5 8 2 2" xfId="27292"/>
    <cellStyle name="Normal 9 4 5 8 3" xfId="27293"/>
    <cellStyle name="Normal 9 4 5 9" xfId="27294"/>
    <cellStyle name="Normal 9 4 5 9 2" xfId="27295"/>
    <cellStyle name="Normal 9 4 5 9 2 2" xfId="27296"/>
    <cellStyle name="Normal 9 4 5 9 3" xfId="27297"/>
    <cellStyle name="Normal 9 4 6" xfId="27298"/>
    <cellStyle name="Normal 9 4 6 10" xfId="27299"/>
    <cellStyle name="Normal 9 4 6 10 2" xfId="27300"/>
    <cellStyle name="Normal 9 4 6 10 2 2" xfId="27301"/>
    <cellStyle name="Normal 9 4 6 10 3" xfId="27302"/>
    <cellStyle name="Normal 9 4 6 11" xfId="27303"/>
    <cellStyle name="Normal 9 4 6 11 2" xfId="27304"/>
    <cellStyle name="Normal 9 4 6 11 2 2" xfId="27305"/>
    <cellStyle name="Normal 9 4 6 11 3" xfId="27306"/>
    <cellStyle name="Normal 9 4 6 12" xfId="27307"/>
    <cellStyle name="Normal 9 4 6 12 2" xfId="27308"/>
    <cellStyle name="Normal 9 4 6 12 2 2" xfId="27309"/>
    <cellStyle name="Normal 9 4 6 12 3" xfId="27310"/>
    <cellStyle name="Normal 9 4 6 13" xfId="27311"/>
    <cellStyle name="Normal 9 4 6 13 2" xfId="27312"/>
    <cellStyle name="Normal 9 4 6 13 2 2" xfId="27313"/>
    <cellStyle name="Normal 9 4 6 13 3" xfId="27314"/>
    <cellStyle name="Normal 9 4 6 14" xfId="27315"/>
    <cellStyle name="Normal 9 4 6 14 2" xfId="27316"/>
    <cellStyle name="Normal 9 4 6 14 2 2" xfId="27317"/>
    <cellStyle name="Normal 9 4 6 14 3" xfId="27318"/>
    <cellStyle name="Normal 9 4 6 15" xfId="27319"/>
    <cellStyle name="Normal 9 4 6 15 2" xfId="27320"/>
    <cellStyle name="Normal 9 4 6 15 2 2" xfId="27321"/>
    <cellStyle name="Normal 9 4 6 15 3" xfId="27322"/>
    <cellStyle name="Normal 9 4 6 16" xfId="27323"/>
    <cellStyle name="Normal 9 4 6 16 2" xfId="27324"/>
    <cellStyle name="Normal 9 4 6 17" xfId="27325"/>
    <cellStyle name="Normal 9 4 6 18" xfId="27326"/>
    <cellStyle name="Normal 9 4 6 19" xfId="27327"/>
    <cellStyle name="Normal 9 4 6 2" xfId="27328"/>
    <cellStyle name="Normal 9 4 6 2 10" xfId="27329"/>
    <cellStyle name="Normal 9 4 6 2 2" xfId="27330"/>
    <cellStyle name="Normal 9 4 6 2 2 2" xfId="27331"/>
    <cellStyle name="Normal 9 4 6 2 3" xfId="27332"/>
    <cellStyle name="Normal 9 4 6 2 4" xfId="27333"/>
    <cellStyle name="Normal 9 4 6 2 5" xfId="27334"/>
    <cellStyle name="Normal 9 4 6 2 6" xfId="27335"/>
    <cellStyle name="Normal 9 4 6 2 7" xfId="27336"/>
    <cellStyle name="Normal 9 4 6 2 8" xfId="27337"/>
    <cellStyle name="Normal 9 4 6 2 9" xfId="27338"/>
    <cellStyle name="Normal 9 4 6 20" xfId="27339"/>
    <cellStyle name="Normal 9 4 6 21" xfId="27340"/>
    <cellStyle name="Normal 9 4 6 22" xfId="27341"/>
    <cellStyle name="Normal 9 4 6 23" xfId="27342"/>
    <cellStyle name="Normal 9 4 6 24" xfId="27343"/>
    <cellStyle name="Normal 9 4 6 3" xfId="27344"/>
    <cellStyle name="Normal 9 4 6 3 10" xfId="27345"/>
    <cellStyle name="Normal 9 4 6 3 2" xfId="27346"/>
    <cellStyle name="Normal 9 4 6 3 2 2" xfId="27347"/>
    <cellStyle name="Normal 9 4 6 3 3" xfId="27348"/>
    <cellStyle name="Normal 9 4 6 3 4" xfId="27349"/>
    <cellStyle name="Normal 9 4 6 3 5" xfId="27350"/>
    <cellStyle name="Normal 9 4 6 3 6" xfId="27351"/>
    <cellStyle name="Normal 9 4 6 3 7" xfId="27352"/>
    <cellStyle name="Normal 9 4 6 3 8" xfId="27353"/>
    <cellStyle name="Normal 9 4 6 3 9" xfId="27354"/>
    <cellStyle name="Normal 9 4 6 4" xfId="27355"/>
    <cellStyle name="Normal 9 4 6 4 2" xfId="27356"/>
    <cellStyle name="Normal 9 4 6 4 2 2" xfId="27357"/>
    <cellStyle name="Normal 9 4 6 4 3" xfId="27358"/>
    <cellStyle name="Normal 9 4 6 5" xfId="27359"/>
    <cellStyle name="Normal 9 4 6 5 2" xfId="27360"/>
    <cellStyle name="Normal 9 4 6 5 2 2" xfId="27361"/>
    <cellStyle name="Normal 9 4 6 5 3" xfId="27362"/>
    <cellStyle name="Normal 9 4 6 6" xfId="27363"/>
    <cellStyle name="Normal 9 4 6 6 2" xfId="27364"/>
    <cellStyle name="Normal 9 4 6 6 2 2" xfId="27365"/>
    <cellStyle name="Normal 9 4 6 6 3" xfId="27366"/>
    <cellStyle name="Normal 9 4 6 7" xfId="27367"/>
    <cellStyle name="Normal 9 4 6 7 2" xfId="27368"/>
    <cellStyle name="Normal 9 4 6 7 2 2" xfId="27369"/>
    <cellStyle name="Normal 9 4 6 7 3" xfId="27370"/>
    <cellStyle name="Normal 9 4 6 8" xfId="27371"/>
    <cellStyle name="Normal 9 4 6 8 2" xfId="27372"/>
    <cellStyle name="Normal 9 4 6 8 2 2" xfId="27373"/>
    <cellStyle name="Normal 9 4 6 8 3" xfId="27374"/>
    <cellStyle name="Normal 9 4 6 9" xfId="27375"/>
    <cellStyle name="Normal 9 4 6 9 2" xfId="27376"/>
    <cellStyle name="Normal 9 4 6 9 2 2" xfId="27377"/>
    <cellStyle name="Normal 9 4 6 9 3" xfId="27378"/>
    <cellStyle name="Normal 9 4 7" xfId="27379"/>
    <cellStyle name="Normal 9 4 7 10" xfId="27380"/>
    <cellStyle name="Normal 9 4 7 2" xfId="27381"/>
    <cellStyle name="Normal 9 4 7 2 2" xfId="27382"/>
    <cellStyle name="Normal 9 4 7 3" xfId="27383"/>
    <cellStyle name="Normal 9 4 7 4" xfId="27384"/>
    <cellStyle name="Normal 9 4 7 5" xfId="27385"/>
    <cellStyle name="Normal 9 4 7 6" xfId="27386"/>
    <cellStyle name="Normal 9 4 7 7" xfId="27387"/>
    <cellStyle name="Normal 9 4 7 8" xfId="27388"/>
    <cellStyle name="Normal 9 4 7 9" xfId="27389"/>
    <cellStyle name="Normal 9 4 8" xfId="27390"/>
    <cellStyle name="Normal 9 4 8 10" xfId="27391"/>
    <cellStyle name="Normal 9 4 8 2" xfId="27392"/>
    <cellStyle name="Normal 9 4 8 2 2" xfId="27393"/>
    <cellStyle name="Normal 9 4 8 3" xfId="27394"/>
    <cellStyle name="Normal 9 4 8 4" xfId="27395"/>
    <cellStyle name="Normal 9 4 8 5" xfId="27396"/>
    <cellStyle name="Normal 9 4 8 6" xfId="27397"/>
    <cellStyle name="Normal 9 4 8 7" xfId="27398"/>
    <cellStyle name="Normal 9 4 8 8" xfId="27399"/>
    <cellStyle name="Normal 9 4 8 9" xfId="27400"/>
    <cellStyle name="Normal 9 4 9" xfId="27401"/>
    <cellStyle name="Normal 9 4 9 2" xfId="27402"/>
    <cellStyle name="Normal 9 4 9 2 2" xfId="27403"/>
    <cellStyle name="Normal 9 4 9 3" xfId="27404"/>
    <cellStyle name="Normal 9 5" xfId="27405"/>
    <cellStyle name="Normal 9 5 10" xfId="27406"/>
    <cellStyle name="Normal 9 5 10 2" xfId="27407"/>
    <cellStyle name="Normal 9 5 10 2 2" xfId="27408"/>
    <cellStyle name="Normal 9 5 10 3" xfId="27409"/>
    <cellStyle name="Normal 9 5 11" xfId="27410"/>
    <cellStyle name="Normal 9 5 11 2" xfId="27411"/>
    <cellStyle name="Normal 9 5 11 2 2" xfId="27412"/>
    <cellStyle name="Normal 9 5 11 3" xfId="27413"/>
    <cellStyle name="Normal 9 5 12" xfId="27414"/>
    <cellStyle name="Normal 9 5 12 2" xfId="27415"/>
    <cellStyle name="Normal 9 5 12 2 2" xfId="27416"/>
    <cellStyle name="Normal 9 5 12 3" xfId="27417"/>
    <cellStyle name="Normal 9 5 13" xfId="27418"/>
    <cellStyle name="Normal 9 5 13 2" xfId="27419"/>
    <cellStyle name="Normal 9 5 13 2 2" xfId="27420"/>
    <cellStyle name="Normal 9 5 13 3" xfId="27421"/>
    <cellStyle name="Normal 9 5 14" xfId="27422"/>
    <cellStyle name="Normal 9 5 14 2" xfId="27423"/>
    <cellStyle name="Normal 9 5 14 2 2" xfId="27424"/>
    <cellStyle name="Normal 9 5 14 3" xfId="27425"/>
    <cellStyle name="Normal 9 5 15" xfId="27426"/>
    <cellStyle name="Normal 9 5 15 2" xfId="27427"/>
    <cellStyle name="Normal 9 5 15 2 2" xfId="27428"/>
    <cellStyle name="Normal 9 5 15 3" xfId="27429"/>
    <cellStyle name="Normal 9 5 16" xfId="27430"/>
    <cellStyle name="Normal 9 5 16 2" xfId="27431"/>
    <cellStyle name="Normal 9 5 16 2 2" xfId="27432"/>
    <cellStyle name="Normal 9 5 16 3" xfId="27433"/>
    <cellStyle name="Normal 9 5 17" xfId="27434"/>
    <cellStyle name="Normal 9 5 17 2" xfId="27435"/>
    <cellStyle name="Normal 9 5 17 2 2" xfId="27436"/>
    <cellStyle name="Normal 9 5 17 3" xfId="27437"/>
    <cellStyle name="Normal 9 5 18" xfId="27438"/>
    <cellStyle name="Normal 9 5 18 2" xfId="27439"/>
    <cellStyle name="Normal 9 5 18 2 2" xfId="27440"/>
    <cellStyle name="Normal 9 5 18 3" xfId="27441"/>
    <cellStyle name="Normal 9 5 19" xfId="27442"/>
    <cellStyle name="Normal 9 5 19 2" xfId="27443"/>
    <cellStyle name="Normal 9 5 19 2 2" xfId="27444"/>
    <cellStyle name="Normal 9 5 19 3" xfId="27445"/>
    <cellStyle name="Normal 9 5 2" xfId="27446"/>
    <cellStyle name="Normal 9 5 2 10" xfId="27447"/>
    <cellStyle name="Normal 9 5 2 10 2" xfId="27448"/>
    <cellStyle name="Normal 9 5 2 10 2 2" xfId="27449"/>
    <cellStyle name="Normal 9 5 2 10 3" xfId="27450"/>
    <cellStyle name="Normal 9 5 2 11" xfId="27451"/>
    <cellStyle name="Normal 9 5 2 11 2" xfId="27452"/>
    <cellStyle name="Normal 9 5 2 11 2 2" xfId="27453"/>
    <cellStyle name="Normal 9 5 2 11 3" xfId="27454"/>
    <cellStyle name="Normal 9 5 2 12" xfId="27455"/>
    <cellStyle name="Normal 9 5 2 12 2" xfId="27456"/>
    <cellStyle name="Normal 9 5 2 12 2 2" xfId="27457"/>
    <cellStyle name="Normal 9 5 2 12 3" xfId="27458"/>
    <cellStyle name="Normal 9 5 2 13" xfId="27459"/>
    <cellStyle name="Normal 9 5 2 13 2" xfId="27460"/>
    <cellStyle name="Normal 9 5 2 13 2 2" xfId="27461"/>
    <cellStyle name="Normal 9 5 2 13 3" xfId="27462"/>
    <cellStyle name="Normal 9 5 2 14" xfId="27463"/>
    <cellStyle name="Normal 9 5 2 14 2" xfId="27464"/>
    <cellStyle name="Normal 9 5 2 14 2 2" xfId="27465"/>
    <cellStyle name="Normal 9 5 2 14 3" xfId="27466"/>
    <cellStyle name="Normal 9 5 2 15" xfId="27467"/>
    <cellStyle name="Normal 9 5 2 15 2" xfId="27468"/>
    <cellStyle name="Normal 9 5 2 15 2 2" xfId="27469"/>
    <cellStyle name="Normal 9 5 2 15 3" xfId="27470"/>
    <cellStyle name="Normal 9 5 2 16" xfId="27471"/>
    <cellStyle name="Normal 9 5 2 16 2" xfId="27472"/>
    <cellStyle name="Normal 9 5 2 17" xfId="27473"/>
    <cellStyle name="Normal 9 5 2 18" xfId="27474"/>
    <cellStyle name="Normal 9 5 2 19" xfId="27475"/>
    <cellStyle name="Normal 9 5 2 2" xfId="27476"/>
    <cellStyle name="Normal 9 5 2 2 10" xfId="27477"/>
    <cellStyle name="Normal 9 5 2 2 2" xfId="27478"/>
    <cellStyle name="Normal 9 5 2 2 2 2" xfId="27479"/>
    <cellStyle name="Normal 9 5 2 2 3" xfId="27480"/>
    <cellStyle name="Normal 9 5 2 2 4" xfId="27481"/>
    <cellStyle name="Normal 9 5 2 2 5" xfId="27482"/>
    <cellStyle name="Normal 9 5 2 2 6" xfId="27483"/>
    <cellStyle name="Normal 9 5 2 2 7" xfId="27484"/>
    <cellStyle name="Normal 9 5 2 2 8" xfId="27485"/>
    <cellStyle name="Normal 9 5 2 2 9" xfId="27486"/>
    <cellStyle name="Normal 9 5 2 20" xfId="27487"/>
    <cellStyle name="Normal 9 5 2 21" xfId="27488"/>
    <cellStyle name="Normal 9 5 2 22" xfId="27489"/>
    <cellStyle name="Normal 9 5 2 23" xfId="27490"/>
    <cellStyle name="Normal 9 5 2 24" xfId="27491"/>
    <cellStyle name="Normal 9 5 2 3" xfId="27492"/>
    <cellStyle name="Normal 9 5 2 3 10" xfId="27493"/>
    <cellStyle name="Normal 9 5 2 3 2" xfId="27494"/>
    <cellStyle name="Normal 9 5 2 3 2 2" xfId="27495"/>
    <cellStyle name="Normal 9 5 2 3 3" xfId="27496"/>
    <cellStyle name="Normal 9 5 2 3 4" xfId="27497"/>
    <cellStyle name="Normal 9 5 2 3 5" xfId="27498"/>
    <cellStyle name="Normal 9 5 2 3 6" xfId="27499"/>
    <cellStyle name="Normal 9 5 2 3 7" xfId="27500"/>
    <cellStyle name="Normal 9 5 2 3 8" xfId="27501"/>
    <cellStyle name="Normal 9 5 2 3 9" xfId="27502"/>
    <cellStyle name="Normal 9 5 2 4" xfId="27503"/>
    <cellStyle name="Normal 9 5 2 4 2" xfId="27504"/>
    <cellStyle name="Normal 9 5 2 4 2 2" xfId="27505"/>
    <cellStyle name="Normal 9 5 2 4 3" xfId="27506"/>
    <cellStyle name="Normal 9 5 2 5" xfId="27507"/>
    <cellStyle name="Normal 9 5 2 5 2" xfId="27508"/>
    <cellStyle name="Normal 9 5 2 5 2 2" xfId="27509"/>
    <cellStyle name="Normal 9 5 2 5 3" xfId="27510"/>
    <cellStyle name="Normal 9 5 2 6" xfId="27511"/>
    <cellStyle name="Normal 9 5 2 6 2" xfId="27512"/>
    <cellStyle name="Normal 9 5 2 6 2 2" xfId="27513"/>
    <cellStyle name="Normal 9 5 2 6 3" xfId="27514"/>
    <cellStyle name="Normal 9 5 2 7" xfId="27515"/>
    <cellStyle name="Normal 9 5 2 7 2" xfId="27516"/>
    <cellStyle name="Normal 9 5 2 7 2 2" xfId="27517"/>
    <cellStyle name="Normal 9 5 2 7 3" xfId="27518"/>
    <cellStyle name="Normal 9 5 2 8" xfId="27519"/>
    <cellStyle name="Normal 9 5 2 8 2" xfId="27520"/>
    <cellStyle name="Normal 9 5 2 8 2 2" xfId="27521"/>
    <cellStyle name="Normal 9 5 2 8 3" xfId="27522"/>
    <cellStyle name="Normal 9 5 2 9" xfId="27523"/>
    <cellStyle name="Normal 9 5 2 9 2" xfId="27524"/>
    <cellStyle name="Normal 9 5 2 9 2 2" xfId="27525"/>
    <cellStyle name="Normal 9 5 2 9 3" xfId="27526"/>
    <cellStyle name="Normal 9 5 20" xfId="27527"/>
    <cellStyle name="Normal 9 5 20 2" xfId="27528"/>
    <cellStyle name="Normal 9 5 21" xfId="27529"/>
    <cellStyle name="Normal 9 5 22" xfId="27530"/>
    <cellStyle name="Normal 9 5 23" xfId="27531"/>
    <cellStyle name="Normal 9 5 24" xfId="27532"/>
    <cellStyle name="Normal 9 5 25" xfId="27533"/>
    <cellStyle name="Normal 9 5 26" xfId="27534"/>
    <cellStyle name="Normal 9 5 27" xfId="27535"/>
    <cellStyle name="Normal 9 5 28" xfId="27536"/>
    <cellStyle name="Normal 9 5 3" xfId="27537"/>
    <cellStyle name="Normal 9 5 3 10" xfId="27538"/>
    <cellStyle name="Normal 9 5 3 10 2" xfId="27539"/>
    <cellStyle name="Normal 9 5 3 10 2 2" xfId="27540"/>
    <cellStyle name="Normal 9 5 3 10 3" xfId="27541"/>
    <cellStyle name="Normal 9 5 3 11" xfId="27542"/>
    <cellStyle name="Normal 9 5 3 11 2" xfId="27543"/>
    <cellStyle name="Normal 9 5 3 11 2 2" xfId="27544"/>
    <cellStyle name="Normal 9 5 3 11 3" xfId="27545"/>
    <cellStyle name="Normal 9 5 3 12" xfId="27546"/>
    <cellStyle name="Normal 9 5 3 12 2" xfId="27547"/>
    <cellStyle name="Normal 9 5 3 12 2 2" xfId="27548"/>
    <cellStyle name="Normal 9 5 3 12 3" xfId="27549"/>
    <cellStyle name="Normal 9 5 3 13" xfId="27550"/>
    <cellStyle name="Normal 9 5 3 13 2" xfId="27551"/>
    <cellStyle name="Normal 9 5 3 13 2 2" xfId="27552"/>
    <cellStyle name="Normal 9 5 3 13 3" xfId="27553"/>
    <cellStyle name="Normal 9 5 3 14" xfId="27554"/>
    <cellStyle name="Normal 9 5 3 14 2" xfId="27555"/>
    <cellStyle name="Normal 9 5 3 14 2 2" xfId="27556"/>
    <cellStyle name="Normal 9 5 3 14 3" xfId="27557"/>
    <cellStyle name="Normal 9 5 3 15" xfId="27558"/>
    <cellStyle name="Normal 9 5 3 15 2" xfId="27559"/>
    <cellStyle name="Normal 9 5 3 15 2 2" xfId="27560"/>
    <cellStyle name="Normal 9 5 3 15 3" xfId="27561"/>
    <cellStyle name="Normal 9 5 3 16" xfId="27562"/>
    <cellStyle name="Normal 9 5 3 16 2" xfId="27563"/>
    <cellStyle name="Normal 9 5 3 17" xfId="27564"/>
    <cellStyle name="Normal 9 5 3 18" xfId="27565"/>
    <cellStyle name="Normal 9 5 3 19" xfId="27566"/>
    <cellStyle name="Normal 9 5 3 2" xfId="27567"/>
    <cellStyle name="Normal 9 5 3 2 10" xfId="27568"/>
    <cellStyle name="Normal 9 5 3 2 2" xfId="27569"/>
    <cellStyle name="Normal 9 5 3 2 2 2" xfId="27570"/>
    <cellStyle name="Normal 9 5 3 2 3" xfId="27571"/>
    <cellStyle name="Normal 9 5 3 2 4" xfId="27572"/>
    <cellStyle name="Normal 9 5 3 2 5" xfId="27573"/>
    <cellStyle name="Normal 9 5 3 2 6" xfId="27574"/>
    <cellStyle name="Normal 9 5 3 2 7" xfId="27575"/>
    <cellStyle name="Normal 9 5 3 2 8" xfId="27576"/>
    <cellStyle name="Normal 9 5 3 2 9" xfId="27577"/>
    <cellStyle name="Normal 9 5 3 20" xfId="27578"/>
    <cellStyle name="Normal 9 5 3 21" xfId="27579"/>
    <cellStyle name="Normal 9 5 3 22" xfId="27580"/>
    <cellStyle name="Normal 9 5 3 23" xfId="27581"/>
    <cellStyle name="Normal 9 5 3 24" xfId="27582"/>
    <cellStyle name="Normal 9 5 3 3" xfId="27583"/>
    <cellStyle name="Normal 9 5 3 3 10" xfId="27584"/>
    <cellStyle name="Normal 9 5 3 3 2" xfId="27585"/>
    <cellStyle name="Normal 9 5 3 3 2 2" xfId="27586"/>
    <cellStyle name="Normal 9 5 3 3 3" xfId="27587"/>
    <cellStyle name="Normal 9 5 3 3 4" xfId="27588"/>
    <cellStyle name="Normal 9 5 3 3 5" xfId="27589"/>
    <cellStyle name="Normal 9 5 3 3 6" xfId="27590"/>
    <cellStyle name="Normal 9 5 3 3 7" xfId="27591"/>
    <cellStyle name="Normal 9 5 3 3 8" xfId="27592"/>
    <cellStyle name="Normal 9 5 3 3 9" xfId="27593"/>
    <cellStyle name="Normal 9 5 3 4" xfId="27594"/>
    <cellStyle name="Normal 9 5 3 4 2" xfId="27595"/>
    <cellStyle name="Normal 9 5 3 4 2 2" xfId="27596"/>
    <cellStyle name="Normal 9 5 3 4 3" xfId="27597"/>
    <cellStyle name="Normal 9 5 3 5" xfId="27598"/>
    <cellStyle name="Normal 9 5 3 5 2" xfId="27599"/>
    <cellStyle name="Normal 9 5 3 5 2 2" xfId="27600"/>
    <cellStyle name="Normal 9 5 3 5 3" xfId="27601"/>
    <cellStyle name="Normal 9 5 3 6" xfId="27602"/>
    <cellStyle name="Normal 9 5 3 6 2" xfId="27603"/>
    <cellStyle name="Normal 9 5 3 6 2 2" xfId="27604"/>
    <cellStyle name="Normal 9 5 3 6 3" xfId="27605"/>
    <cellStyle name="Normal 9 5 3 7" xfId="27606"/>
    <cellStyle name="Normal 9 5 3 7 2" xfId="27607"/>
    <cellStyle name="Normal 9 5 3 7 2 2" xfId="27608"/>
    <cellStyle name="Normal 9 5 3 7 3" xfId="27609"/>
    <cellStyle name="Normal 9 5 3 8" xfId="27610"/>
    <cellStyle name="Normal 9 5 3 8 2" xfId="27611"/>
    <cellStyle name="Normal 9 5 3 8 2 2" xfId="27612"/>
    <cellStyle name="Normal 9 5 3 8 3" xfId="27613"/>
    <cellStyle name="Normal 9 5 3 9" xfId="27614"/>
    <cellStyle name="Normal 9 5 3 9 2" xfId="27615"/>
    <cellStyle name="Normal 9 5 3 9 2 2" xfId="27616"/>
    <cellStyle name="Normal 9 5 3 9 3" xfId="27617"/>
    <cellStyle name="Normal 9 5 4" xfId="27618"/>
    <cellStyle name="Normal 9 5 4 10" xfId="27619"/>
    <cellStyle name="Normal 9 5 4 10 2" xfId="27620"/>
    <cellStyle name="Normal 9 5 4 10 2 2" xfId="27621"/>
    <cellStyle name="Normal 9 5 4 10 3" xfId="27622"/>
    <cellStyle name="Normal 9 5 4 11" xfId="27623"/>
    <cellStyle name="Normal 9 5 4 11 2" xfId="27624"/>
    <cellStyle name="Normal 9 5 4 11 2 2" xfId="27625"/>
    <cellStyle name="Normal 9 5 4 11 3" xfId="27626"/>
    <cellStyle name="Normal 9 5 4 12" xfId="27627"/>
    <cellStyle name="Normal 9 5 4 12 2" xfId="27628"/>
    <cellStyle name="Normal 9 5 4 12 2 2" xfId="27629"/>
    <cellStyle name="Normal 9 5 4 12 3" xfId="27630"/>
    <cellStyle name="Normal 9 5 4 13" xfId="27631"/>
    <cellStyle name="Normal 9 5 4 13 2" xfId="27632"/>
    <cellStyle name="Normal 9 5 4 13 2 2" xfId="27633"/>
    <cellStyle name="Normal 9 5 4 13 3" xfId="27634"/>
    <cellStyle name="Normal 9 5 4 14" xfId="27635"/>
    <cellStyle name="Normal 9 5 4 14 2" xfId="27636"/>
    <cellStyle name="Normal 9 5 4 14 2 2" xfId="27637"/>
    <cellStyle name="Normal 9 5 4 14 3" xfId="27638"/>
    <cellStyle name="Normal 9 5 4 15" xfId="27639"/>
    <cellStyle name="Normal 9 5 4 15 2" xfId="27640"/>
    <cellStyle name="Normal 9 5 4 15 2 2" xfId="27641"/>
    <cellStyle name="Normal 9 5 4 15 3" xfId="27642"/>
    <cellStyle name="Normal 9 5 4 16" xfId="27643"/>
    <cellStyle name="Normal 9 5 4 16 2" xfId="27644"/>
    <cellStyle name="Normal 9 5 4 17" xfId="27645"/>
    <cellStyle name="Normal 9 5 4 18" xfId="27646"/>
    <cellStyle name="Normal 9 5 4 19" xfId="27647"/>
    <cellStyle name="Normal 9 5 4 2" xfId="27648"/>
    <cellStyle name="Normal 9 5 4 2 10" xfId="27649"/>
    <cellStyle name="Normal 9 5 4 2 2" xfId="27650"/>
    <cellStyle name="Normal 9 5 4 2 2 2" xfId="27651"/>
    <cellStyle name="Normal 9 5 4 2 3" xfId="27652"/>
    <cellStyle name="Normal 9 5 4 2 4" xfId="27653"/>
    <cellStyle name="Normal 9 5 4 2 5" xfId="27654"/>
    <cellStyle name="Normal 9 5 4 2 6" xfId="27655"/>
    <cellStyle name="Normal 9 5 4 2 7" xfId="27656"/>
    <cellStyle name="Normal 9 5 4 2 8" xfId="27657"/>
    <cellStyle name="Normal 9 5 4 2 9" xfId="27658"/>
    <cellStyle name="Normal 9 5 4 20" xfId="27659"/>
    <cellStyle name="Normal 9 5 4 21" xfId="27660"/>
    <cellStyle name="Normal 9 5 4 22" xfId="27661"/>
    <cellStyle name="Normal 9 5 4 23" xfId="27662"/>
    <cellStyle name="Normal 9 5 4 24" xfId="27663"/>
    <cellStyle name="Normal 9 5 4 3" xfId="27664"/>
    <cellStyle name="Normal 9 5 4 3 10" xfId="27665"/>
    <cellStyle name="Normal 9 5 4 3 2" xfId="27666"/>
    <cellStyle name="Normal 9 5 4 3 2 2" xfId="27667"/>
    <cellStyle name="Normal 9 5 4 3 3" xfId="27668"/>
    <cellStyle name="Normal 9 5 4 3 4" xfId="27669"/>
    <cellStyle name="Normal 9 5 4 3 5" xfId="27670"/>
    <cellStyle name="Normal 9 5 4 3 6" xfId="27671"/>
    <cellStyle name="Normal 9 5 4 3 7" xfId="27672"/>
    <cellStyle name="Normal 9 5 4 3 8" xfId="27673"/>
    <cellStyle name="Normal 9 5 4 3 9" xfId="27674"/>
    <cellStyle name="Normal 9 5 4 4" xfId="27675"/>
    <cellStyle name="Normal 9 5 4 4 2" xfId="27676"/>
    <cellStyle name="Normal 9 5 4 4 2 2" xfId="27677"/>
    <cellStyle name="Normal 9 5 4 4 3" xfId="27678"/>
    <cellStyle name="Normal 9 5 4 5" xfId="27679"/>
    <cellStyle name="Normal 9 5 4 5 2" xfId="27680"/>
    <cellStyle name="Normal 9 5 4 5 2 2" xfId="27681"/>
    <cellStyle name="Normal 9 5 4 5 3" xfId="27682"/>
    <cellStyle name="Normal 9 5 4 6" xfId="27683"/>
    <cellStyle name="Normal 9 5 4 6 2" xfId="27684"/>
    <cellStyle name="Normal 9 5 4 6 2 2" xfId="27685"/>
    <cellStyle name="Normal 9 5 4 6 3" xfId="27686"/>
    <cellStyle name="Normal 9 5 4 7" xfId="27687"/>
    <cellStyle name="Normal 9 5 4 7 2" xfId="27688"/>
    <cellStyle name="Normal 9 5 4 7 2 2" xfId="27689"/>
    <cellStyle name="Normal 9 5 4 7 3" xfId="27690"/>
    <cellStyle name="Normal 9 5 4 8" xfId="27691"/>
    <cellStyle name="Normal 9 5 4 8 2" xfId="27692"/>
    <cellStyle name="Normal 9 5 4 8 2 2" xfId="27693"/>
    <cellStyle name="Normal 9 5 4 8 3" xfId="27694"/>
    <cellStyle name="Normal 9 5 4 9" xfId="27695"/>
    <cellStyle name="Normal 9 5 4 9 2" xfId="27696"/>
    <cellStyle name="Normal 9 5 4 9 2 2" xfId="27697"/>
    <cellStyle name="Normal 9 5 4 9 3" xfId="27698"/>
    <cellStyle name="Normal 9 5 5" xfId="27699"/>
    <cellStyle name="Normal 9 5 5 10" xfId="27700"/>
    <cellStyle name="Normal 9 5 5 10 2" xfId="27701"/>
    <cellStyle name="Normal 9 5 5 10 2 2" xfId="27702"/>
    <cellStyle name="Normal 9 5 5 10 3" xfId="27703"/>
    <cellStyle name="Normal 9 5 5 11" xfId="27704"/>
    <cellStyle name="Normal 9 5 5 11 2" xfId="27705"/>
    <cellStyle name="Normal 9 5 5 11 2 2" xfId="27706"/>
    <cellStyle name="Normal 9 5 5 11 3" xfId="27707"/>
    <cellStyle name="Normal 9 5 5 12" xfId="27708"/>
    <cellStyle name="Normal 9 5 5 12 2" xfId="27709"/>
    <cellStyle name="Normal 9 5 5 12 2 2" xfId="27710"/>
    <cellStyle name="Normal 9 5 5 12 3" xfId="27711"/>
    <cellStyle name="Normal 9 5 5 13" xfId="27712"/>
    <cellStyle name="Normal 9 5 5 13 2" xfId="27713"/>
    <cellStyle name="Normal 9 5 5 13 2 2" xfId="27714"/>
    <cellStyle name="Normal 9 5 5 13 3" xfId="27715"/>
    <cellStyle name="Normal 9 5 5 14" xfId="27716"/>
    <cellStyle name="Normal 9 5 5 14 2" xfId="27717"/>
    <cellStyle name="Normal 9 5 5 14 2 2" xfId="27718"/>
    <cellStyle name="Normal 9 5 5 14 3" xfId="27719"/>
    <cellStyle name="Normal 9 5 5 15" xfId="27720"/>
    <cellStyle name="Normal 9 5 5 15 2" xfId="27721"/>
    <cellStyle name="Normal 9 5 5 15 2 2" xfId="27722"/>
    <cellStyle name="Normal 9 5 5 15 3" xfId="27723"/>
    <cellStyle name="Normal 9 5 5 16" xfId="27724"/>
    <cellStyle name="Normal 9 5 5 16 2" xfId="27725"/>
    <cellStyle name="Normal 9 5 5 17" xfId="27726"/>
    <cellStyle name="Normal 9 5 5 18" xfId="27727"/>
    <cellStyle name="Normal 9 5 5 19" xfId="27728"/>
    <cellStyle name="Normal 9 5 5 2" xfId="27729"/>
    <cellStyle name="Normal 9 5 5 2 10" xfId="27730"/>
    <cellStyle name="Normal 9 5 5 2 2" xfId="27731"/>
    <cellStyle name="Normal 9 5 5 2 2 2" xfId="27732"/>
    <cellStyle name="Normal 9 5 5 2 3" xfId="27733"/>
    <cellStyle name="Normal 9 5 5 2 4" xfId="27734"/>
    <cellStyle name="Normal 9 5 5 2 5" xfId="27735"/>
    <cellStyle name="Normal 9 5 5 2 6" xfId="27736"/>
    <cellStyle name="Normal 9 5 5 2 7" xfId="27737"/>
    <cellStyle name="Normal 9 5 5 2 8" xfId="27738"/>
    <cellStyle name="Normal 9 5 5 2 9" xfId="27739"/>
    <cellStyle name="Normal 9 5 5 20" xfId="27740"/>
    <cellStyle name="Normal 9 5 5 21" xfId="27741"/>
    <cellStyle name="Normal 9 5 5 22" xfId="27742"/>
    <cellStyle name="Normal 9 5 5 23" xfId="27743"/>
    <cellStyle name="Normal 9 5 5 24" xfId="27744"/>
    <cellStyle name="Normal 9 5 5 3" xfId="27745"/>
    <cellStyle name="Normal 9 5 5 3 10" xfId="27746"/>
    <cellStyle name="Normal 9 5 5 3 2" xfId="27747"/>
    <cellStyle name="Normal 9 5 5 3 2 2" xfId="27748"/>
    <cellStyle name="Normal 9 5 5 3 3" xfId="27749"/>
    <cellStyle name="Normal 9 5 5 3 4" xfId="27750"/>
    <cellStyle name="Normal 9 5 5 3 5" xfId="27751"/>
    <cellStyle name="Normal 9 5 5 3 6" xfId="27752"/>
    <cellStyle name="Normal 9 5 5 3 7" xfId="27753"/>
    <cellStyle name="Normal 9 5 5 3 8" xfId="27754"/>
    <cellStyle name="Normal 9 5 5 3 9" xfId="27755"/>
    <cellStyle name="Normal 9 5 5 4" xfId="27756"/>
    <cellStyle name="Normal 9 5 5 4 2" xfId="27757"/>
    <cellStyle name="Normal 9 5 5 4 2 2" xfId="27758"/>
    <cellStyle name="Normal 9 5 5 4 3" xfId="27759"/>
    <cellStyle name="Normal 9 5 5 5" xfId="27760"/>
    <cellStyle name="Normal 9 5 5 5 2" xfId="27761"/>
    <cellStyle name="Normal 9 5 5 5 2 2" xfId="27762"/>
    <cellStyle name="Normal 9 5 5 5 3" xfId="27763"/>
    <cellStyle name="Normal 9 5 5 6" xfId="27764"/>
    <cellStyle name="Normal 9 5 5 6 2" xfId="27765"/>
    <cellStyle name="Normal 9 5 5 6 2 2" xfId="27766"/>
    <cellStyle name="Normal 9 5 5 6 3" xfId="27767"/>
    <cellStyle name="Normal 9 5 5 7" xfId="27768"/>
    <cellStyle name="Normal 9 5 5 7 2" xfId="27769"/>
    <cellStyle name="Normal 9 5 5 7 2 2" xfId="27770"/>
    <cellStyle name="Normal 9 5 5 7 3" xfId="27771"/>
    <cellStyle name="Normal 9 5 5 8" xfId="27772"/>
    <cellStyle name="Normal 9 5 5 8 2" xfId="27773"/>
    <cellStyle name="Normal 9 5 5 8 2 2" xfId="27774"/>
    <cellStyle name="Normal 9 5 5 8 3" xfId="27775"/>
    <cellStyle name="Normal 9 5 5 9" xfId="27776"/>
    <cellStyle name="Normal 9 5 5 9 2" xfId="27777"/>
    <cellStyle name="Normal 9 5 5 9 2 2" xfId="27778"/>
    <cellStyle name="Normal 9 5 5 9 3" xfId="27779"/>
    <cellStyle name="Normal 9 5 6" xfId="27780"/>
    <cellStyle name="Normal 9 5 6 10" xfId="27781"/>
    <cellStyle name="Normal 9 5 6 2" xfId="27782"/>
    <cellStyle name="Normal 9 5 6 2 2" xfId="27783"/>
    <cellStyle name="Normal 9 5 6 3" xfId="27784"/>
    <cellStyle name="Normal 9 5 6 4" xfId="27785"/>
    <cellStyle name="Normal 9 5 6 5" xfId="27786"/>
    <cellStyle name="Normal 9 5 6 6" xfId="27787"/>
    <cellStyle name="Normal 9 5 6 7" xfId="27788"/>
    <cellStyle name="Normal 9 5 6 8" xfId="27789"/>
    <cellStyle name="Normal 9 5 6 9" xfId="27790"/>
    <cellStyle name="Normal 9 5 7" xfId="27791"/>
    <cellStyle name="Normal 9 5 7 10" xfId="27792"/>
    <cellStyle name="Normal 9 5 7 2" xfId="27793"/>
    <cellStyle name="Normal 9 5 7 2 2" xfId="27794"/>
    <cellStyle name="Normal 9 5 7 3" xfId="27795"/>
    <cellStyle name="Normal 9 5 7 4" xfId="27796"/>
    <cellStyle name="Normal 9 5 7 5" xfId="27797"/>
    <cellStyle name="Normal 9 5 7 6" xfId="27798"/>
    <cellStyle name="Normal 9 5 7 7" xfId="27799"/>
    <cellStyle name="Normal 9 5 7 8" xfId="27800"/>
    <cellStyle name="Normal 9 5 7 9" xfId="27801"/>
    <cellStyle name="Normal 9 5 8" xfId="27802"/>
    <cellStyle name="Normal 9 5 8 2" xfId="27803"/>
    <cellStyle name="Normal 9 5 8 2 2" xfId="27804"/>
    <cellStyle name="Normal 9 5 8 3" xfId="27805"/>
    <cellStyle name="Normal 9 5 9" xfId="27806"/>
    <cellStyle name="Normal 9 5 9 2" xfId="27807"/>
    <cellStyle name="Normal 9 5 9 2 2" xfId="27808"/>
    <cellStyle name="Normal 9 5 9 3" xfId="27809"/>
    <cellStyle name="Normal 9 6" xfId="27810"/>
    <cellStyle name="Normal 9 6 10" xfId="27811"/>
    <cellStyle name="Normal 9 6 10 2" xfId="27812"/>
    <cellStyle name="Normal 9 6 10 2 2" xfId="27813"/>
    <cellStyle name="Normal 9 6 10 3" xfId="27814"/>
    <cellStyle name="Normal 9 6 11" xfId="27815"/>
    <cellStyle name="Normal 9 6 11 2" xfId="27816"/>
    <cellStyle name="Normal 9 6 11 2 2" xfId="27817"/>
    <cellStyle name="Normal 9 6 11 3" xfId="27818"/>
    <cellStyle name="Normal 9 6 12" xfId="27819"/>
    <cellStyle name="Normal 9 6 12 2" xfId="27820"/>
    <cellStyle name="Normal 9 6 12 2 2" xfId="27821"/>
    <cellStyle name="Normal 9 6 12 3" xfId="27822"/>
    <cellStyle name="Normal 9 6 13" xfId="27823"/>
    <cellStyle name="Normal 9 6 13 2" xfId="27824"/>
    <cellStyle name="Normal 9 6 13 2 2" xfId="27825"/>
    <cellStyle name="Normal 9 6 13 3" xfId="27826"/>
    <cellStyle name="Normal 9 6 14" xfId="27827"/>
    <cellStyle name="Normal 9 6 14 2" xfId="27828"/>
    <cellStyle name="Normal 9 6 14 2 2" xfId="27829"/>
    <cellStyle name="Normal 9 6 14 3" xfId="27830"/>
    <cellStyle name="Normal 9 6 15" xfId="27831"/>
    <cellStyle name="Normal 9 6 15 2" xfId="27832"/>
    <cellStyle name="Normal 9 6 15 2 2" xfId="27833"/>
    <cellStyle name="Normal 9 6 15 3" xfId="27834"/>
    <cellStyle name="Normal 9 6 16" xfId="27835"/>
    <cellStyle name="Normal 9 6 16 2" xfId="27836"/>
    <cellStyle name="Normal 9 6 17" xfId="27837"/>
    <cellStyle name="Normal 9 6 18" xfId="27838"/>
    <cellStyle name="Normal 9 6 19" xfId="27839"/>
    <cellStyle name="Normal 9 6 2" xfId="27840"/>
    <cellStyle name="Normal 9 6 2 10" xfId="27841"/>
    <cellStyle name="Normal 9 6 2 2" xfId="27842"/>
    <cellStyle name="Normal 9 6 2 2 2" xfId="27843"/>
    <cellStyle name="Normal 9 6 2 3" xfId="27844"/>
    <cellStyle name="Normal 9 6 2 4" xfId="27845"/>
    <cellStyle name="Normal 9 6 2 5" xfId="27846"/>
    <cellStyle name="Normal 9 6 2 6" xfId="27847"/>
    <cellStyle name="Normal 9 6 2 7" xfId="27848"/>
    <cellStyle name="Normal 9 6 2 8" xfId="27849"/>
    <cellStyle name="Normal 9 6 2 9" xfId="27850"/>
    <cellStyle name="Normal 9 6 20" xfId="27851"/>
    <cellStyle name="Normal 9 6 21" xfId="27852"/>
    <cellStyle name="Normal 9 6 22" xfId="27853"/>
    <cellStyle name="Normal 9 6 23" xfId="27854"/>
    <cellStyle name="Normal 9 6 24" xfId="27855"/>
    <cellStyle name="Normal 9 6 3" xfId="27856"/>
    <cellStyle name="Normal 9 6 3 10" xfId="27857"/>
    <cellStyle name="Normal 9 6 3 2" xfId="27858"/>
    <cellStyle name="Normal 9 6 3 2 2" xfId="27859"/>
    <cellStyle name="Normal 9 6 3 3" xfId="27860"/>
    <cellStyle name="Normal 9 6 3 4" xfId="27861"/>
    <cellStyle name="Normal 9 6 3 5" xfId="27862"/>
    <cellStyle name="Normal 9 6 3 6" xfId="27863"/>
    <cellStyle name="Normal 9 6 3 7" xfId="27864"/>
    <cellStyle name="Normal 9 6 3 8" xfId="27865"/>
    <cellStyle name="Normal 9 6 3 9" xfId="27866"/>
    <cellStyle name="Normal 9 6 4" xfId="27867"/>
    <cellStyle name="Normal 9 6 4 2" xfId="27868"/>
    <cellStyle name="Normal 9 6 4 2 2" xfId="27869"/>
    <cellStyle name="Normal 9 6 4 3" xfId="27870"/>
    <cellStyle name="Normal 9 6 5" xfId="27871"/>
    <cellStyle name="Normal 9 6 5 2" xfId="27872"/>
    <cellStyle name="Normal 9 6 5 2 2" xfId="27873"/>
    <cellStyle name="Normal 9 6 5 3" xfId="27874"/>
    <cellStyle name="Normal 9 6 6" xfId="27875"/>
    <cellStyle name="Normal 9 6 6 2" xfId="27876"/>
    <cellStyle name="Normal 9 6 6 2 2" xfId="27877"/>
    <cellStyle name="Normal 9 6 6 3" xfId="27878"/>
    <cellStyle name="Normal 9 6 7" xfId="27879"/>
    <cellStyle name="Normal 9 6 7 2" xfId="27880"/>
    <cellStyle name="Normal 9 6 7 2 2" xfId="27881"/>
    <cellStyle name="Normal 9 6 7 3" xfId="27882"/>
    <cellStyle name="Normal 9 6 8" xfId="27883"/>
    <cellStyle name="Normal 9 6 8 2" xfId="27884"/>
    <cellStyle name="Normal 9 6 8 2 2" xfId="27885"/>
    <cellStyle name="Normal 9 6 8 3" xfId="27886"/>
    <cellStyle name="Normal 9 6 9" xfId="27887"/>
    <cellStyle name="Normal 9 6 9 2" xfId="27888"/>
    <cellStyle name="Normal 9 6 9 2 2" xfId="27889"/>
    <cellStyle name="Normal 9 6 9 3" xfId="27890"/>
    <cellStyle name="Normal 9 7" xfId="27891"/>
    <cellStyle name="Normal 9 7 10" xfId="27892"/>
    <cellStyle name="Normal 9 7 10 2" xfId="27893"/>
    <cellStyle name="Normal 9 7 10 2 2" xfId="27894"/>
    <cellStyle name="Normal 9 7 10 3" xfId="27895"/>
    <cellStyle name="Normal 9 7 11" xfId="27896"/>
    <cellStyle name="Normal 9 7 11 2" xfId="27897"/>
    <cellStyle name="Normal 9 7 11 2 2" xfId="27898"/>
    <cellStyle name="Normal 9 7 11 3" xfId="27899"/>
    <cellStyle name="Normal 9 7 12" xfId="27900"/>
    <cellStyle name="Normal 9 7 12 2" xfId="27901"/>
    <cellStyle name="Normal 9 7 12 2 2" xfId="27902"/>
    <cellStyle name="Normal 9 7 12 3" xfId="27903"/>
    <cellStyle name="Normal 9 7 13" xfId="27904"/>
    <cellStyle name="Normal 9 7 13 2" xfId="27905"/>
    <cellStyle name="Normal 9 7 13 2 2" xfId="27906"/>
    <cellStyle name="Normal 9 7 13 3" xfId="27907"/>
    <cellStyle name="Normal 9 7 14" xfId="27908"/>
    <cellStyle name="Normal 9 7 14 2" xfId="27909"/>
    <cellStyle name="Normal 9 7 14 2 2" xfId="27910"/>
    <cellStyle name="Normal 9 7 14 3" xfId="27911"/>
    <cellStyle name="Normal 9 7 15" xfId="27912"/>
    <cellStyle name="Normal 9 7 15 2" xfId="27913"/>
    <cellStyle name="Normal 9 7 15 2 2" xfId="27914"/>
    <cellStyle name="Normal 9 7 15 3" xfId="27915"/>
    <cellStyle name="Normal 9 7 16" xfId="27916"/>
    <cellStyle name="Normal 9 7 16 2" xfId="27917"/>
    <cellStyle name="Normal 9 7 17" xfId="27918"/>
    <cellStyle name="Normal 9 7 18" xfId="27919"/>
    <cellStyle name="Normal 9 7 19" xfId="27920"/>
    <cellStyle name="Normal 9 7 2" xfId="27921"/>
    <cellStyle name="Normal 9 7 2 10" xfId="27922"/>
    <cellStyle name="Normal 9 7 2 2" xfId="27923"/>
    <cellStyle name="Normal 9 7 2 2 2" xfId="27924"/>
    <cellStyle name="Normal 9 7 2 3" xfId="27925"/>
    <cellStyle name="Normal 9 7 2 4" xfId="27926"/>
    <cellStyle name="Normal 9 7 2 5" xfId="27927"/>
    <cellStyle name="Normal 9 7 2 6" xfId="27928"/>
    <cellStyle name="Normal 9 7 2 7" xfId="27929"/>
    <cellStyle name="Normal 9 7 2 8" xfId="27930"/>
    <cellStyle name="Normal 9 7 2 9" xfId="27931"/>
    <cellStyle name="Normal 9 7 20" xfId="27932"/>
    <cellStyle name="Normal 9 7 21" xfId="27933"/>
    <cellStyle name="Normal 9 7 22" xfId="27934"/>
    <cellStyle name="Normal 9 7 23" xfId="27935"/>
    <cellStyle name="Normal 9 7 24" xfId="27936"/>
    <cellStyle name="Normal 9 7 3" xfId="27937"/>
    <cellStyle name="Normal 9 7 3 10" xfId="27938"/>
    <cellStyle name="Normal 9 7 3 2" xfId="27939"/>
    <cellStyle name="Normal 9 7 3 2 2" xfId="27940"/>
    <cellStyle name="Normal 9 7 3 3" xfId="27941"/>
    <cellStyle name="Normal 9 7 3 4" xfId="27942"/>
    <cellStyle name="Normal 9 7 3 5" xfId="27943"/>
    <cellStyle name="Normal 9 7 3 6" xfId="27944"/>
    <cellStyle name="Normal 9 7 3 7" xfId="27945"/>
    <cellStyle name="Normal 9 7 3 8" xfId="27946"/>
    <cellStyle name="Normal 9 7 3 9" xfId="27947"/>
    <cellStyle name="Normal 9 7 4" xfId="27948"/>
    <cellStyle name="Normal 9 7 4 2" xfId="27949"/>
    <cellStyle name="Normal 9 7 4 2 2" xfId="27950"/>
    <cellStyle name="Normal 9 7 4 3" xfId="27951"/>
    <cellStyle name="Normal 9 7 5" xfId="27952"/>
    <cellStyle name="Normal 9 7 5 2" xfId="27953"/>
    <cellStyle name="Normal 9 7 5 2 2" xfId="27954"/>
    <cellStyle name="Normal 9 7 5 3" xfId="27955"/>
    <cellStyle name="Normal 9 7 6" xfId="27956"/>
    <cellStyle name="Normal 9 7 6 2" xfId="27957"/>
    <cellStyle name="Normal 9 7 6 2 2" xfId="27958"/>
    <cellStyle name="Normal 9 7 6 3" xfId="27959"/>
    <cellStyle name="Normal 9 7 7" xfId="27960"/>
    <cellStyle name="Normal 9 7 7 2" xfId="27961"/>
    <cellStyle name="Normal 9 7 7 2 2" xfId="27962"/>
    <cellStyle name="Normal 9 7 7 3" xfId="27963"/>
    <cellStyle name="Normal 9 7 8" xfId="27964"/>
    <cellStyle name="Normal 9 7 8 2" xfId="27965"/>
    <cellStyle name="Normal 9 7 8 2 2" xfId="27966"/>
    <cellStyle name="Normal 9 7 8 3" xfId="27967"/>
    <cellStyle name="Normal 9 7 9" xfId="27968"/>
    <cellStyle name="Normal 9 7 9 2" xfId="27969"/>
    <cellStyle name="Normal 9 7 9 2 2" xfId="27970"/>
    <cellStyle name="Normal 9 7 9 3" xfId="27971"/>
    <cellStyle name="Normal 9 8" xfId="27972"/>
    <cellStyle name="Normal 9 8 10" xfId="27973"/>
    <cellStyle name="Normal 9 8 10 2" xfId="27974"/>
    <cellStyle name="Normal 9 8 10 2 2" xfId="27975"/>
    <cellStyle name="Normal 9 8 10 3" xfId="27976"/>
    <cellStyle name="Normal 9 8 11" xfId="27977"/>
    <cellStyle name="Normal 9 8 11 2" xfId="27978"/>
    <cellStyle name="Normal 9 8 11 2 2" xfId="27979"/>
    <cellStyle name="Normal 9 8 11 3" xfId="27980"/>
    <cellStyle name="Normal 9 8 12" xfId="27981"/>
    <cellStyle name="Normal 9 8 12 2" xfId="27982"/>
    <cellStyle name="Normal 9 8 12 2 2" xfId="27983"/>
    <cellStyle name="Normal 9 8 12 3" xfId="27984"/>
    <cellStyle name="Normal 9 8 13" xfId="27985"/>
    <cellStyle name="Normal 9 8 13 2" xfId="27986"/>
    <cellStyle name="Normal 9 8 13 2 2" xfId="27987"/>
    <cellStyle name="Normal 9 8 13 3" xfId="27988"/>
    <cellStyle name="Normal 9 8 14" xfId="27989"/>
    <cellStyle name="Normal 9 8 14 2" xfId="27990"/>
    <cellStyle name="Normal 9 8 14 2 2" xfId="27991"/>
    <cellStyle name="Normal 9 8 14 3" xfId="27992"/>
    <cellStyle name="Normal 9 8 15" xfId="27993"/>
    <cellStyle name="Normal 9 8 15 2" xfId="27994"/>
    <cellStyle name="Normal 9 8 15 2 2" xfId="27995"/>
    <cellStyle name="Normal 9 8 15 3" xfId="27996"/>
    <cellStyle name="Normal 9 8 16" xfId="27997"/>
    <cellStyle name="Normal 9 8 16 2" xfId="27998"/>
    <cellStyle name="Normal 9 8 17" xfId="27999"/>
    <cellStyle name="Normal 9 8 18" xfId="28000"/>
    <cellStyle name="Normal 9 8 19" xfId="28001"/>
    <cellStyle name="Normal 9 8 2" xfId="28002"/>
    <cellStyle name="Normal 9 8 2 10" xfId="28003"/>
    <cellStyle name="Normal 9 8 2 2" xfId="28004"/>
    <cellStyle name="Normal 9 8 2 2 2" xfId="28005"/>
    <cellStyle name="Normal 9 8 2 3" xfId="28006"/>
    <cellStyle name="Normal 9 8 2 4" xfId="28007"/>
    <cellStyle name="Normal 9 8 2 5" xfId="28008"/>
    <cellStyle name="Normal 9 8 2 6" xfId="28009"/>
    <cellStyle name="Normal 9 8 2 7" xfId="28010"/>
    <cellStyle name="Normal 9 8 2 8" xfId="28011"/>
    <cellStyle name="Normal 9 8 2 9" xfId="28012"/>
    <cellStyle name="Normal 9 8 20" xfId="28013"/>
    <cellStyle name="Normal 9 8 21" xfId="28014"/>
    <cellStyle name="Normal 9 8 22" xfId="28015"/>
    <cellStyle name="Normal 9 8 23" xfId="28016"/>
    <cellStyle name="Normal 9 8 24" xfId="28017"/>
    <cellStyle name="Normal 9 8 3" xfId="28018"/>
    <cellStyle name="Normal 9 8 3 10" xfId="28019"/>
    <cellStyle name="Normal 9 8 3 2" xfId="28020"/>
    <cellStyle name="Normal 9 8 3 2 2" xfId="28021"/>
    <cellStyle name="Normal 9 8 3 3" xfId="28022"/>
    <cellStyle name="Normal 9 8 3 4" xfId="28023"/>
    <cellStyle name="Normal 9 8 3 5" xfId="28024"/>
    <cellStyle name="Normal 9 8 3 6" xfId="28025"/>
    <cellStyle name="Normal 9 8 3 7" xfId="28026"/>
    <cellStyle name="Normal 9 8 3 8" xfId="28027"/>
    <cellStyle name="Normal 9 8 3 9" xfId="28028"/>
    <cellStyle name="Normal 9 8 4" xfId="28029"/>
    <cellStyle name="Normal 9 8 4 2" xfId="28030"/>
    <cellStyle name="Normal 9 8 4 2 2" xfId="28031"/>
    <cellStyle name="Normal 9 8 4 3" xfId="28032"/>
    <cellStyle name="Normal 9 8 5" xfId="28033"/>
    <cellStyle name="Normal 9 8 5 2" xfId="28034"/>
    <cellStyle name="Normal 9 8 5 2 2" xfId="28035"/>
    <cellStyle name="Normal 9 8 5 3" xfId="28036"/>
    <cellStyle name="Normal 9 8 6" xfId="28037"/>
    <cellStyle name="Normal 9 8 6 2" xfId="28038"/>
    <cellStyle name="Normal 9 8 6 2 2" xfId="28039"/>
    <cellStyle name="Normal 9 8 6 3" xfId="28040"/>
    <cellStyle name="Normal 9 8 7" xfId="28041"/>
    <cellStyle name="Normal 9 8 7 2" xfId="28042"/>
    <cellStyle name="Normal 9 8 7 2 2" xfId="28043"/>
    <cellStyle name="Normal 9 8 7 3" xfId="28044"/>
    <cellStyle name="Normal 9 8 8" xfId="28045"/>
    <cellStyle name="Normal 9 8 8 2" xfId="28046"/>
    <cellStyle name="Normal 9 8 8 2 2" xfId="28047"/>
    <cellStyle name="Normal 9 8 8 3" xfId="28048"/>
    <cellStyle name="Normal 9 8 9" xfId="28049"/>
    <cellStyle name="Normal 9 8 9 2" xfId="28050"/>
    <cellStyle name="Normal 9 8 9 2 2" xfId="28051"/>
    <cellStyle name="Normal 9 8 9 3" xfId="28052"/>
    <cellStyle name="Normal 9 9" xfId="28053"/>
    <cellStyle name="Normal 9 9 10" xfId="28054"/>
    <cellStyle name="Normal 9 9 10 2" xfId="28055"/>
    <cellStyle name="Normal 9 9 10 2 2" xfId="28056"/>
    <cellStyle name="Normal 9 9 10 3" xfId="28057"/>
    <cellStyle name="Normal 9 9 11" xfId="28058"/>
    <cellStyle name="Normal 9 9 11 2" xfId="28059"/>
    <cellStyle name="Normal 9 9 11 2 2" xfId="28060"/>
    <cellStyle name="Normal 9 9 11 3" xfId="28061"/>
    <cellStyle name="Normal 9 9 12" xfId="28062"/>
    <cellStyle name="Normal 9 9 12 2" xfId="28063"/>
    <cellStyle name="Normal 9 9 12 2 2" xfId="28064"/>
    <cellStyle name="Normal 9 9 12 3" xfId="28065"/>
    <cellStyle name="Normal 9 9 13" xfId="28066"/>
    <cellStyle name="Normal 9 9 13 2" xfId="28067"/>
    <cellStyle name="Normal 9 9 13 2 2" xfId="28068"/>
    <cellStyle name="Normal 9 9 13 3" xfId="28069"/>
    <cellStyle name="Normal 9 9 14" xfId="28070"/>
    <cellStyle name="Normal 9 9 14 2" xfId="28071"/>
    <cellStyle name="Normal 9 9 14 2 2" xfId="28072"/>
    <cellStyle name="Normal 9 9 14 3" xfId="28073"/>
    <cellStyle name="Normal 9 9 15" xfId="28074"/>
    <cellStyle name="Normal 9 9 15 2" xfId="28075"/>
    <cellStyle name="Normal 9 9 15 2 2" xfId="28076"/>
    <cellStyle name="Normal 9 9 15 3" xfId="28077"/>
    <cellStyle name="Normal 9 9 16" xfId="28078"/>
    <cellStyle name="Normal 9 9 16 2" xfId="28079"/>
    <cellStyle name="Normal 9 9 17" xfId="28080"/>
    <cellStyle name="Normal 9 9 18" xfId="28081"/>
    <cellStyle name="Normal 9 9 19" xfId="28082"/>
    <cellStyle name="Normal 9 9 2" xfId="28083"/>
    <cellStyle name="Normal 9 9 2 10" xfId="28084"/>
    <cellStyle name="Normal 9 9 2 2" xfId="28085"/>
    <cellStyle name="Normal 9 9 2 2 2" xfId="28086"/>
    <cellStyle name="Normal 9 9 2 3" xfId="28087"/>
    <cellStyle name="Normal 9 9 2 4" xfId="28088"/>
    <cellStyle name="Normal 9 9 2 5" xfId="28089"/>
    <cellStyle name="Normal 9 9 2 6" xfId="28090"/>
    <cellStyle name="Normal 9 9 2 7" xfId="28091"/>
    <cellStyle name="Normal 9 9 2 8" xfId="28092"/>
    <cellStyle name="Normal 9 9 2 9" xfId="28093"/>
    <cellStyle name="Normal 9 9 20" xfId="28094"/>
    <cellStyle name="Normal 9 9 21" xfId="28095"/>
    <cellStyle name="Normal 9 9 22" xfId="28096"/>
    <cellStyle name="Normal 9 9 23" xfId="28097"/>
    <cellStyle name="Normal 9 9 24" xfId="28098"/>
    <cellStyle name="Normal 9 9 3" xfId="28099"/>
    <cellStyle name="Normal 9 9 3 10" xfId="28100"/>
    <cellStyle name="Normal 9 9 3 2" xfId="28101"/>
    <cellStyle name="Normal 9 9 3 2 2" xfId="28102"/>
    <cellStyle name="Normal 9 9 3 3" xfId="28103"/>
    <cellStyle name="Normal 9 9 3 4" xfId="28104"/>
    <cellStyle name="Normal 9 9 3 5" xfId="28105"/>
    <cellStyle name="Normal 9 9 3 6" xfId="28106"/>
    <cellStyle name="Normal 9 9 3 7" xfId="28107"/>
    <cellStyle name="Normal 9 9 3 8" xfId="28108"/>
    <cellStyle name="Normal 9 9 3 9" xfId="28109"/>
    <cellStyle name="Normal 9 9 4" xfId="28110"/>
    <cellStyle name="Normal 9 9 4 2" xfId="28111"/>
    <cellStyle name="Normal 9 9 4 2 2" xfId="28112"/>
    <cellStyle name="Normal 9 9 4 3" xfId="28113"/>
    <cellStyle name="Normal 9 9 5" xfId="28114"/>
    <cellStyle name="Normal 9 9 5 2" xfId="28115"/>
    <cellStyle name="Normal 9 9 5 2 2" xfId="28116"/>
    <cellStyle name="Normal 9 9 5 3" xfId="28117"/>
    <cellStyle name="Normal 9 9 6" xfId="28118"/>
    <cellStyle name="Normal 9 9 6 2" xfId="28119"/>
    <cellStyle name="Normal 9 9 6 2 2" xfId="28120"/>
    <cellStyle name="Normal 9 9 6 3" xfId="28121"/>
    <cellStyle name="Normal 9 9 7" xfId="28122"/>
    <cellStyle name="Normal 9 9 7 2" xfId="28123"/>
    <cellStyle name="Normal 9 9 7 2 2" xfId="28124"/>
    <cellStyle name="Normal 9 9 7 3" xfId="28125"/>
    <cellStyle name="Normal 9 9 8" xfId="28126"/>
    <cellStyle name="Normal 9 9 8 2" xfId="28127"/>
    <cellStyle name="Normal 9 9 8 2 2" xfId="28128"/>
    <cellStyle name="Normal 9 9 8 3" xfId="28129"/>
    <cellStyle name="Normal 9 9 9" xfId="28130"/>
    <cellStyle name="Normal 9 9 9 2" xfId="28131"/>
    <cellStyle name="Normal 9 9 9 2 2" xfId="28132"/>
    <cellStyle name="Normal 9 9 9 3" xfId="28133"/>
    <cellStyle name="Normal 90" xfId="28134"/>
    <cellStyle name="Normal 91" xfId="28135"/>
    <cellStyle name="Normal 92" xfId="28136"/>
    <cellStyle name="Normal 93" xfId="28137"/>
    <cellStyle name="Normal 94" xfId="28138"/>
    <cellStyle name="Normal 95" xfId="28139"/>
    <cellStyle name="Normal 96" xfId="28140"/>
    <cellStyle name="Normal 97" xfId="28141"/>
    <cellStyle name="Normal 98" xfId="40972"/>
    <cellStyle name="Normal 99" xfId="40973"/>
    <cellStyle name="Note 2" xfId="28142"/>
    <cellStyle name="Note 2 2" xfId="28143"/>
    <cellStyle name="Note 3" xfId="28144"/>
    <cellStyle name="Note 3 2" xfId="28145"/>
    <cellStyle name="Note 4" xfId="28146"/>
    <cellStyle name="Note 5" xfId="28147"/>
    <cellStyle name="Note 6" xfId="28148"/>
    <cellStyle name="Note 7" xfId="28149"/>
    <cellStyle name="Output 2" xfId="28150"/>
    <cellStyle name="Output 2 2" xfId="28151"/>
    <cellStyle name="Output 3" xfId="28152"/>
    <cellStyle name="Output 3 2" xfId="28153"/>
    <cellStyle name="Output 4" xfId="28154"/>
    <cellStyle name="Output 5" xfId="28155"/>
    <cellStyle name="Output 6" xfId="28156"/>
    <cellStyle name="Output 7" xfId="28157"/>
    <cellStyle name="Percent" xfId="1" builtinId="5"/>
    <cellStyle name="Percent 10" xfId="28158"/>
    <cellStyle name="Percent 11" xfId="40976"/>
    <cellStyle name="Percent 11 2" xfId="40984"/>
    <cellStyle name="Percent 12" xfId="40979"/>
    <cellStyle name="Percent 13" xfId="40982"/>
    <cellStyle name="Percent 2" xfId="28159"/>
    <cellStyle name="Percent 2 10" xfId="28160"/>
    <cellStyle name="Percent 2 10 10" xfId="28161"/>
    <cellStyle name="Percent 2 10 10 2" xfId="28162"/>
    <cellStyle name="Percent 2 10 10 2 2" xfId="28163"/>
    <cellStyle name="Percent 2 10 10 3" xfId="28164"/>
    <cellStyle name="Percent 2 10 11" xfId="28165"/>
    <cellStyle name="Percent 2 10 11 2" xfId="28166"/>
    <cellStyle name="Percent 2 10 11 2 2" xfId="28167"/>
    <cellStyle name="Percent 2 10 11 3" xfId="28168"/>
    <cellStyle name="Percent 2 10 12" xfId="28169"/>
    <cellStyle name="Percent 2 10 12 2" xfId="28170"/>
    <cellStyle name="Percent 2 10 12 2 2" xfId="28171"/>
    <cellStyle name="Percent 2 10 12 3" xfId="28172"/>
    <cellStyle name="Percent 2 10 13" xfId="28173"/>
    <cellStyle name="Percent 2 10 13 2" xfId="28174"/>
    <cellStyle name="Percent 2 10 13 2 2" xfId="28175"/>
    <cellStyle name="Percent 2 10 13 3" xfId="28176"/>
    <cellStyle name="Percent 2 10 14" xfId="28177"/>
    <cellStyle name="Percent 2 10 14 2" xfId="28178"/>
    <cellStyle name="Percent 2 10 14 2 2" xfId="28179"/>
    <cellStyle name="Percent 2 10 14 3" xfId="28180"/>
    <cellStyle name="Percent 2 10 15" xfId="28181"/>
    <cellStyle name="Percent 2 10 15 2" xfId="28182"/>
    <cellStyle name="Percent 2 10 15 2 2" xfId="28183"/>
    <cellStyle name="Percent 2 10 15 3" xfId="28184"/>
    <cellStyle name="Percent 2 10 16" xfId="28185"/>
    <cellStyle name="Percent 2 10 16 2" xfId="28186"/>
    <cellStyle name="Percent 2 10 16 2 2" xfId="28187"/>
    <cellStyle name="Percent 2 10 16 3" xfId="28188"/>
    <cellStyle name="Percent 2 10 17" xfId="28189"/>
    <cellStyle name="Percent 2 10 17 2" xfId="28190"/>
    <cellStyle name="Percent 2 10 17 2 2" xfId="28191"/>
    <cellStyle name="Percent 2 10 17 3" xfId="28192"/>
    <cellStyle name="Percent 2 10 18" xfId="28193"/>
    <cellStyle name="Percent 2 10 18 2" xfId="28194"/>
    <cellStyle name="Percent 2 10 18 2 2" xfId="28195"/>
    <cellStyle name="Percent 2 10 18 3" xfId="28196"/>
    <cellStyle name="Percent 2 10 19" xfId="28197"/>
    <cellStyle name="Percent 2 10 19 2" xfId="28198"/>
    <cellStyle name="Percent 2 10 19 2 2" xfId="28199"/>
    <cellStyle name="Percent 2 10 19 3" xfId="28200"/>
    <cellStyle name="Percent 2 10 2" xfId="28201"/>
    <cellStyle name="Percent 2 10 2 10" xfId="28202"/>
    <cellStyle name="Percent 2 10 2 10 2" xfId="28203"/>
    <cellStyle name="Percent 2 10 2 10 2 2" xfId="28204"/>
    <cellStyle name="Percent 2 10 2 10 3" xfId="28205"/>
    <cellStyle name="Percent 2 10 2 11" xfId="28206"/>
    <cellStyle name="Percent 2 10 2 11 2" xfId="28207"/>
    <cellStyle name="Percent 2 10 2 11 2 2" xfId="28208"/>
    <cellStyle name="Percent 2 10 2 11 3" xfId="28209"/>
    <cellStyle name="Percent 2 10 2 12" xfId="28210"/>
    <cellStyle name="Percent 2 10 2 12 2" xfId="28211"/>
    <cellStyle name="Percent 2 10 2 12 2 2" xfId="28212"/>
    <cellStyle name="Percent 2 10 2 12 3" xfId="28213"/>
    <cellStyle name="Percent 2 10 2 13" xfId="28214"/>
    <cellStyle name="Percent 2 10 2 13 2" xfId="28215"/>
    <cellStyle name="Percent 2 10 2 13 2 2" xfId="28216"/>
    <cellStyle name="Percent 2 10 2 13 3" xfId="28217"/>
    <cellStyle name="Percent 2 10 2 14" xfId="28218"/>
    <cellStyle name="Percent 2 10 2 14 2" xfId="28219"/>
    <cellStyle name="Percent 2 10 2 14 2 2" xfId="28220"/>
    <cellStyle name="Percent 2 10 2 14 3" xfId="28221"/>
    <cellStyle name="Percent 2 10 2 15" xfId="28222"/>
    <cellStyle name="Percent 2 10 2 15 2" xfId="28223"/>
    <cellStyle name="Percent 2 10 2 15 2 2" xfId="28224"/>
    <cellStyle name="Percent 2 10 2 15 3" xfId="28225"/>
    <cellStyle name="Percent 2 10 2 16" xfId="28226"/>
    <cellStyle name="Percent 2 10 2 16 2" xfId="28227"/>
    <cellStyle name="Percent 2 10 2 17" xfId="28228"/>
    <cellStyle name="Percent 2 10 2 18" xfId="28229"/>
    <cellStyle name="Percent 2 10 2 19" xfId="28230"/>
    <cellStyle name="Percent 2 10 2 2" xfId="28231"/>
    <cellStyle name="Percent 2 10 2 2 10" xfId="28232"/>
    <cellStyle name="Percent 2 10 2 2 2" xfId="28233"/>
    <cellStyle name="Percent 2 10 2 2 2 2" xfId="28234"/>
    <cellStyle name="Percent 2 10 2 2 3" xfId="28235"/>
    <cellStyle name="Percent 2 10 2 2 4" xfId="28236"/>
    <cellStyle name="Percent 2 10 2 2 5" xfId="28237"/>
    <cellStyle name="Percent 2 10 2 2 6" xfId="28238"/>
    <cellStyle name="Percent 2 10 2 2 7" xfId="28239"/>
    <cellStyle name="Percent 2 10 2 2 8" xfId="28240"/>
    <cellStyle name="Percent 2 10 2 2 9" xfId="28241"/>
    <cellStyle name="Percent 2 10 2 20" xfId="28242"/>
    <cellStyle name="Percent 2 10 2 21" xfId="28243"/>
    <cellStyle name="Percent 2 10 2 22" xfId="28244"/>
    <cellStyle name="Percent 2 10 2 23" xfId="28245"/>
    <cellStyle name="Percent 2 10 2 24" xfId="28246"/>
    <cellStyle name="Percent 2 10 2 3" xfId="28247"/>
    <cellStyle name="Percent 2 10 2 3 10" xfId="28248"/>
    <cellStyle name="Percent 2 10 2 3 2" xfId="28249"/>
    <cellStyle name="Percent 2 10 2 3 2 2" xfId="28250"/>
    <cellStyle name="Percent 2 10 2 3 3" xfId="28251"/>
    <cellStyle name="Percent 2 10 2 3 4" xfId="28252"/>
    <cellStyle name="Percent 2 10 2 3 5" xfId="28253"/>
    <cellStyle name="Percent 2 10 2 3 6" xfId="28254"/>
    <cellStyle name="Percent 2 10 2 3 7" xfId="28255"/>
    <cellStyle name="Percent 2 10 2 3 8" xfId="28256"/>
    <cellStyle name="Percent 2 10 2 3 9" xfId="28257"/>
    <cellStyle name="Percent 2 10 2 4" xfId="28258"/>
    <cellStyle name="Percent 2 10 2 4 2" xfId="28259"/>
    <cellStyle name="Percent 2 10 2 4 2 2" xfId="28260"/>
    <cellStyle name="Percent 2 10 2 4 3" xfId="28261"/>
    <cellStyle name="Percent 2 10 2 5" xfId="28262"/>
    <cellStyle name="Percent 2 10 2 5 2" xfId="28263"/>
    <cellStyle name="Percent 2 10 2 5 2 2" xfId="28264"/>
    <cellStyle name="Percent 2 10 2 5 3" xfId="28265"/>
    <cellStyle name="Percent 2 10 2 6" xfId="28266"/>
    <cellStyle name="Percent 2 10 2 6 2" xfId="28267"/>
    <cellStyle name="Percent 2 10 2 6 2 2" xfId="28268"/>
    <cellStyle name="Percent 2 10 2 6 3" xfId="28269"/>
    <cellStyle name="Percent 2 10 2 7" xfId="28270"/>
    <cellStyle name="Percent 2 10 2 7 2" xfId="28271"/>
    <cellStyle name="Percent 2 10 2 7 2 2" xfId="28272"/>
    <cellStyle name="Percent 2 10 2 7 3" xfId="28273"/>
    <cellStyle name="Percent 2 10 2 8" xfId="28274"/>
    <cellStyle name="Percent 2 10 2 8 2" xfId="28275"/>
    <cellStyle name="Percent 2 10 2 8 2 2" xfId="28276"/>
    <cellStyle name="Percent 2 10 2 8 3" xfId="28277"/>
    <cellStyle name="Percent 2 10 2 9" xfId="28278"/>
    <cellStyle name="Percent 2 10 2 9 2" xfId="28279"/>
    <cellStyle name="Percent 2 10 2 9 2 2" xfId="28280"/>
    <cellStyle name="Percent 2 10 2 9 3" xfId="28281"/>
    <cellStyle name="Percent 2 10 20" xfId="28282"/>
    <cellStyle name="Percent 2 10 20 2" xfId="28283"/>
    <cellStyle name="Percent 2 10 21" xfId="28284"/>
    <cellStyle name="Percent 2 10 22" xfId="28285"/>
    <cellStyle name="Percent 2 10 23" xfId="28286"/>
    <cellStyle name="Percent 2 10 24" xfId="28287"/>
    <cellStyle name="Percent 2 10 25" xfId="28288"/>
    <cellStyle name="Percent 2 10 26" xfId="28289"/>
    <cellStyle name="Percent 2 10 27" xfId="28290"/>
    <cellStyle name="Percent 2 10 28" xfId="28291"/>
    <cellStyle name="Percent 2 10 3" xfId="28292"/>
    <cellStyle name="Percent 2 10 3 10" xfId="28293"/>
    <cellStyle name="Percent 2 10 3 10 2" xfId="28294"/>
    <cellStyle name="Percent 2 10 3 10 2 2" xfId="28295"/>
    <cellStyle name="Percent 2 10 3 10 3" xfId="28296"/>
    <cellStyle name="Percent 2 10 3 11" xfId="28297"/>
    <cellStyle name="Percent 2 10 3 11 2" xfId="28298"/>
    <cellStyle name="Percent 2 10 3 11 2 2" xfId="28299"/>
    <cellStyle name="Percent 2 10 3 11 3" xfId="28300"/>
    <cellStyle name="Percent 2 10 3 12" xfId="28301"/>
    <cellStyle name="Percent 2 10 3 12 2" xfId="28302"/>
    <cellStyle name="Percent 2 10 3 12 2 2" xfId="28303"/>
    <cellStyle name="Percent 2 10 3 12 3" xfId="28304"/>
    <cellStyle name="Percent 2 10 3 13" xfId="28305"/>
    <cellStyle name="Percent 2 10 3 13 2" xfId="28306"/>
    <cellStyle name="Percent 2 10 3 13 2 2" xfId="28307"/>
    <cellStyle name="Percent 2 10 3 13 3" xfId="28308"/>
    <cellStyle name="Percent 2 10 3 14" xfId="28309"/>
    <cellStyle name="Percent 2 10 3 14 2" xfId="28310"/>
    <cellStyle name="Percent 2 10 3 14 2 2" xfId="28311"/>
    <cellStyle name="Percent 2 10 3 14 3" xfId="28312"/>
    <cellStyle name="Percent 2 10 3 15" xfId="28313"/>
    <cellStyle name="Percent 2 10 3 15 2" xfId="28314"/>
    <cellStyle name="Percent 2 10 3 15 2 2" xfId="28315"/>
    <cellStyle name="Percent 2 10 3 15 3" xfId="28316"/>
    <cellStyle name="Percent 2 10 3 16" xfId="28317"/>
    <cellStyle name="Percent 2 10 3 16 2" xfId="28318"/>
    <cellStyle name="Percent 2 10 3 17" xfId="28319"/>
    <cellStyle name="Percent 2 10 3 18" xfId="28320"/>
    <cellStyle name="Percent 2 10 3 19" xfId="28321"/>
    <cellStyle name="Percent 2 10 3 2" xfId="28322"/>
    <cellStyle name="Percent 2 10 3 2 10" xfId="28323"/>
    <cellStyle name="Percent 2 10 3 2 2" xfId="28324"/>
    <cellStyle name="Percent 2 10 3 2 2 2" xfId="28325"/>
    <cellStyle name="Percent 2 10 3 2 3" xfId="28326"/>
    <cellStyle name="Percent 2 10 3 2 4" xfId="28327"/>
    <cellStyle name="Percent 2 10 3 2 5" xfId="28328"/>
    <cellStyle name="Percent 2 10 3 2 6" xfId="28329"/>
    <cellStyle name="Percent 2 10 3 2 7" xfId="28330"/>
    <cellStyle name="Percent 2 10 3 2 8" xfId="28331"/>
    <cellStyle name="Percent 2 10 3 2 9" xfId="28332"/>
    <cellStyle name="Percent 2 10 3 20" xfId="28333"/>
    <cellStyle name="Percent 2 10 3 21" xfId="28334"/>
    <cellStyle name="Percent 2 10 3 22" xfId="28335"/>
    <cellStyle name="Percent 2 10 3 23" xfId="28336"/>
    <cellStyle name="Percent 2 10 3 24" xfId="28337"/>
    <cellStyle name="Percent 2 10 3 3" xfId="28338"/>
    <cellStyle name="Percent 2 10 3 3 10" xfId="28339"/>
    <cellStyle name="Percent 2 10 3 3 2" xfId="28340"/>
    <cellStyle name="Percent 2 10 3 3 2 2" xfId="28341"/>
    <cellStyle name="Percent 2 10 3 3 3" xfId="28342"/>
    <cellStyle name="Percent 2 10 3 3 4" xfId="28343"/>
    <cellStyle name="Percent 2 10 3 3 5" xfId="28344"/>
    <cellStyle name="Percent 2 10 3 3 6" xfId="28345"/>
    <cellStyle name="Percent 2 10 3 3 7" xfId="28346"/>
    <cellStyle name="Percent 2 10 3 3 8" xfId="28347"/>
    <cellStyle name="Percent 2 10 3 3 9" xfId="28348"/>
    <cellStyle name="Percent 2 10 3 4" xfId="28349"/>
    <cellStyle name="Percent 2 10 3 4 2" xfId="28350"/>
    <cellStyle name="Percent 2 10 3 4 2 2" xfId="28351"/>
    <cellStyle name="Percent 2 10 3 4 3" xfId="28352"/>
    <cellStyle name="Percent 2 10 3 5" xfId="28353"/>
    <cellStyle name="Percent 2 10 3 5 2" xfId="28354"/>
    <cellStyle name="Percent 2 10 3 5 2 2" xfId="28355"/>
    <cellStyle name="Percent 2 10 3 5 3" xfId="28356"/>
    <cellStyle name="Percent 2 10 3 6" xfId="28357"/>
    <cellStyle name="Percent 2 10 3 6 2" xfId="28358"/>
    <cellStyle name="Percent 2 10 3 6 2 2" xfId="28359"/>
    <cellStyle name="Percent 2 10 3 6 3" xfId="28360"/>
    <cellStyle name="Percent 2 10 3 7" xfId="28361"/>
    <cellStyle name="Percent 2 10 3 7 2" xfId="28362"/>
    <cellStyle name="Percent 2 10 3 7 2 2" xfId="28363"/>
    <cellStyle name="Percent 2 10 3 7 3" xfId="28364"/>
    <cellStyle name="Percent 2 10 3 8" xfId="28365"/>
    <cellStyle name="Percent 2 10 3 8 2" xfId="28366"/>
    <cellStyle name="Percent 2 10 3 8 2 2" xfId="28367"/>
    <cellStyle name="Percent 2 10 3 8 3" xfId="28368"/>
    <cellStyle name="Percent 2 10 3 9" xfId="28369"/>
    <cellStyle name="Percent 2 10 3 9 2" xfId="28370"/>
    <cellStyle name="Percent 2 10 3 9 2 2" xfId="28371"/>
    <cellStyle name="Percent 2 10 3 9 3" xfId="28372"/>
    <cellStyle name="Percent 2 10 4" xfId="28373"/>
    <cellStyle name="Percent 2 10 4 10" xfId="28374"/>
    <cellStyle name="Percent 2 10 4 10 2" xfId="28375"/>
    <cellStyle name="Percent 2 10 4 10 2 2" xfId="28376"/>
    <cellStyle name="Percent 2 10 4 10 3" xfId="28377"/>
    <cellStyle name="Percent 2 10 4 11" xfId="28378"/>
    <cellStyle name="Percent 2 10 4 11 2" xfId="28379"/>
    <cellStyle name="Percent 2 10 4 11 2 2" xfId="28380"/>
    <cellStyle name="Percent 2 10 4 11 3" xfId="28381"/>
    <cellStyle name="Percent 2 10 4 12" xfId="28382"/>
    <cellStyle name="Percent 2 10 4 12 2" xfId="28383"/>
    <cellStyle name="Percent 2 10 4 12 2 2" xfId="28384"/>
    <cellStyle name="Percent 2 10 4 12 3" xfId="28385"/>
    <cellStyle name="Percent 2 10 4 13" xfId="28386"/>
    <cellStyle name="Percent 2 10 4 13 2" xfId="28387"/>
    <cellStyle name="Percent 2 10 4 13 2 2" xfId="28388"/>
    <cellStyle name="Percent 2 10 4 13 3" xfId="28389"/>
    <cellStyle name="Percent 2 10 4 14" xfId="28390"/>
    <cellStyle name="Percent 2 10 4 14 2" xfId="28391"/>
    <cellStyle name="Percent 2 10 4 14 2 2" xfId="28392"/>
    <cellStyle name="Percent 2 10 4 14 3" xfId="28393"/>
    <cellStyle name="Percent 2 10 4 15" xfId="28394"/>
    <cellStyle name="Percent 2 10 4 15 2" xfId="28395"/>
    <cellStyle name="Percent 2 10 4 15 2 2" xfId="28396"/>
    <cellStyle name="Percent 2 10 4 15 3" xfId="28397"/>
    <cellStyle name="Percent 2 10 4 16" xfId="28398"/>
    <cellStyle name="Percent 2 10 4 16 2" xfId="28399"/>
    <cellStyle name="Percent 2 10 4 17" xfId="28400"/>
    <cellStyle name="Percent 2 10 4 18" xfId="28401"/>
    <cellStyle name="Percent 2 10 4 19" xfId="28402"/>
    <cellStyle name="Percent 2 10 4 2" xfId="28403"/>
    <cellStyle name="Percent 2 10 4 2 10" xfId="28404"/>
    <cellStyle name="Percent 2 10 4 2 2" xfId="28405"/>
    <cellStyle name="Percent 2 10 4 2 2 2" xfId="28406"/>
    <cellStyle name="Percent 2 10 4 2 3" xfId="28407"/>
    <cellStyle name="Percent 2 10 4 2 4" xfId="28408"/>
    <cellStyle name="Percent 2 10 4 2 5" xfId="28409"/>
    <cellStyle name="Percent 2 10 4 2 6" xfId="28410"/>
    <cellStyle name="Percent 2 10 4 2 7" xfId="28411"/>
    <cellStyle name="Percent 2 10 4 2 8" xfId="28412"/>
    <cellStyle name="Percent 2 10 4 2 9" xfId="28413"/>
    <cellStyle name="Percent 2 10 4 20" xfId="28414"/>
    <cellStyle name="Percent 2 10 4 21" xfId="28415"/>
    <cellStyle name="Percent 2 10 4 22" xfId="28416"/>
    <cellStyle name="Percent 2 10 4 23" xfId="28417"/>
    <cellStyle name="Percent 2 10 4 24" xfId="28418"/>
    <cellStyle name="Percent 2 10 4 3" xfId="28419"/>
    <cellStyle name="Percent 2 10 4 3 10" xfId="28420"/>
    <cellStyle name="Percent 2 10 4 3 2" xfId="28421"/>
    <cellStyle name="Percent 2 10 4 3 2 2" xfId="28422"/>
    <cellStyle name="Percent 2 10 4 3 3" xfId="28423"/>
    <cellStyle name="Percent 2 10 4 3 4" xfId="28424"/>
    <cellStyle name="Percent 2 10 4 3 5" xfId="28425"/>
    <cellStyle name="Percent 2 10 4 3 6" xfId="28426"/>
    <cellStyle name="Percent 2 10 4 3 7" xfId="28427"/>
    <cellStyle name="Percent 2 10 4 3 8" xfId="28428"/>
    <cellStyle name="Percent 2 10 4 3 9" xfId="28429"/>
    <cellStyle name="Percent 2 10 4 4" xfId="28430"/>
    <cellStyle name="Percent 2 10 4 4 2" xfId="28431"/>
    <cellStyle name="Percent 2 10 4 4 2 2" xfId="28432"/>
    <cellStyle name="Percent 2 10 4 4 3" xfId="28433"/>
    <cellStyle name="Percent 2 10 4 5" xfId="28434"/>
    <cellStyle name="Percent 2 10 4 5 2" xfId="28435"/>
    <cellStyle name="Percent 2 10 4 5 2 2" xfId="28436"/>
    <cellStyle name="Percent 2 10 4 5 3" xfId="28437"/>
    <cellStyle name="Percent 2 10 4 6" xfId="28438"/>
    <cellStyle name="Percent 2 10 4 6 2" xfId="28439"/>
    <cellStyle name="Percent 2 10 4 6 2 2" xfId="28440"/>
    <cellStyle name="Percent 2 10 4 6 3" xfId="28441"/>
    <cellStyle name="Percent 2 10 4 7" xfId="28442"/>
    <cellStyle name="Percent 2 10 4 7 2" xfId="28443"/>
    <cellStyle name="Percent 2 10 4 7 2 2" xfId="28444"/>
    <cellStyle name="Percent 2 10 4 7 3" xfId="28445"/>
    <cellStyle name="Percent 2 10 4 8" xfId="28446"/>
    <cellStyle name="Percent 2 10 4 8 2" xfId="28447"/>
    <cellStyle name="Percent 2 10 4 8 2 2" xfId="28448"/>
    <cellStyle name="Percent 2 10 4 8 3" xfId="28449"/>
    <cellStyle name="Percent 2 10 4 9" xfId="28450"/>
    <cellStyle name="Percent 2 10 4 9 2" xfId="28451"/>
    <cellStyle name="Percent 2 10 4 9 2 2" xfId="28452"/>
    <cellStyle name="Percent 2 10 4 9 3" xfId="28453"/>
    <cellStyle name="Percent 2 10 5" xfId="28454"/>
    <cellStyle name="Percent 2 10 5 10" xfId="28455"/>
    <cellStyle name="Percent 2 10 5 10 2" xfId="28456"/>
    <cellStyle name="Percent 2 10 5 10 2 2" xfId="28457"/>
    <cellStyle name="Percent 2 10 5 10 3" xfId="28458"/>
    <cellStyle name="Percent 2 10 5 11" xfId="28459"/>
    <cellStyle name="Percent 2 10 5 11 2" xfId="28460"/>
    <cellStyle name="Percent 2 10 5 11 2 2" xfId="28461"/>
    <cellStyle name="Percent 2 10 5 11 3" xfId="28462"/>
    <cellStyle name="Percent 2 10 5 12" xfId="28463"/>
    <cellStyle name="Percent 2 10 5 12 2" xfId="28464"/>
    <cellStyle name="Percent 2 10 5 12 2 2" xfId="28465"/>
    <cellStyle name="Percent 2 10 5 12 3" xfId="28466"/>
    <cellStyle name="Percent 2 10 5 13" xfId="28467"/>
    <cellStyle name="Percent 2 10 5 13 2" xfId="28468"/>
    <cellStyle name="Percent 2 10 5 13 2 2" xfId="28469"/>
    <cellStyle name="Percent 2 10 5 13 3" xfId="28470"/>
    <cellStyle name="Percent 2 10 5 14" xfId="28471"/>
    <cellStyle name="Percent 2 10 5 14 2" xfId="28472"/>
    <cellStyle name="Percent 2 10 5 14 2 2" xfId="28473"/>
    <cellStyle name="Percent 2 10 5 14 3" xfId="28474"/>
    <cellStyle name="Percent 2 10 5 15" xfId="28475"/>
    <cellStyle name="Percent 2 10 5 15 2" xfId="28476"/>
    <cellStyle name="Percent 2 10 5 15 2 2" xfId="28477"/>
    <cellStyle name="Percent 2 10 5 15 3" xfId="28478"/>
    <cellStyle name="Percent 2 10 5 16" xfId="28479"/>
    <cellStyle name="Percent 2 10 5 16 2" xfId="28480"/>
    <cellStyle name="Percent 2 10 5 17" xfId="28481"/>
    <cellStyle name="Percent 2 10 5 18" xfId="28482"/>
    <cellStyle name="Percent 2 10 5 19" xfId="28483"/>
    <cellStyle name="Percent 2 10 5 2" xfId="28484"/>
    <cellStyle name="Percent 2 10 5 2 10" xfId="28485"/>
    <cellStyle name="Percent 2 10 5 2 2" xfId="28486"/>
    <cellStyle name="Percent 2 10 5 2 2 2" xfId="28487"/>
    <cellStyle name="Percent 2 10 5 2 3" xfId="28488"/>
    <cellStyle name="Percent 2 10 5 2 4" xfId="28489"/>
    <cellStyle name="Percent 2 10 5 2 5" xfId="28490"/>
    <cellStyle name="Percent 2 10 5 2 6" xfId="28491"/>
    <cellStyle name="Percent 2 10 5 2 7" xfId="28492"/>
    <cellStyle name="Percent 2 10 5 2 8" xfId="28493"/>
    <cellStyle name="Percent 2 10 5 2 9" xfId="28494"/>
    <cellStyle name="Percent 2 10 5 20" xfId="28495"/>
    <cellStyle name="Percent 2 10 5 21" xfId="28496"/>
    <cellStyle name="Percent 2 10 5 22" xfId="28497"/>
    <cellStyle name="Percent 2 10 5 23" xfId="28498"/>
    <cellStyle name="Percent 2 10 5 24" xfId="28499"/>
    <cellStyle name="Percent 2 10 5 3" xfId="28500"/>
    <cellStyle name="Percent 2 10 5 3 10" xfId="28501"/>
    <cellStyle name="Percent 2 10 5 3 2" xfId="28502"/>
    <cellStyle name="Percent 2 10 5 3 2 2" xfId="28503"/>
    <cellStyle name="Percent 2 10 5 3 3" xfId="28504"/>
    <cellStyle name="Percent 2 10 5 3 4" xfId="28505"/>
    <cellStyle name="Percent 2 10 5 3 5" xfId="28506"/>
    <cellStyle name="Percent 2 10 5 3 6" xfId="28507"/>
    <cellStyle name="Percent 2 10 5 3 7" xfId="28508"/>
    <cellStyle name="Percent 2 10 5 3 8" xfId="28509"/>
    <cellStyle name="Percent 2 10 5 3 9" xfId="28510"/>
    <cellStyle name="Percent 2 10 5 4" xfId="28511"/>
    <cellStyle name="Percent 2 10 5 4 2" xfId="28512"/>
    <cellStyle name="Percent 2 10 5 4 2 2" xfId="28513"/>
    <cellStyle name="Percent 2 10 5 4 3" xfId="28514"/>
    <cellStyle name="Percent 2 10 5 5" xfId="28515"/>
    <cellStyle name="Percent 2 10 5 5 2" xfId="28516"/>
    <cellStyle name="Percent 2 10 5 5 2 2" xfId="28517"/>
    <cellStyle name="Percent 2 10 5 5 3" xfId="28518"/>
    <cellStyle name="Percent 2 10 5 6" xfId="28519"/>
    <cellStyle name="Percent 2 10 5 6 2" xfId="28520"/>
    <cellStyle name="Percent 2 10 5 6 2 2" xfId="28521"/>
    <cellStyle name="Percent 2 10 5 6 3" xfId="28522"/>
    <cellStyle name="Percent 2 10 5 7" xfId="28523"/>
    <cellStyle name="Percent 2 10 5 7 2" xfId="28524"/>
    <cellStyle name="Percent 2 10 5 7 2 2" xfId="28525"/>
    <cellStyle name="Percent 2 10 5 7 3" xfId="28526"/>
    <cellStyle name="Percent 2 10 5 8" xfId="28527"/>
    <cellStyle name="Percent 2 10 5 8 2" xfId="28528"/>
    <cellStyle name="Percent 2 10 5 8 2 2" xfId="28529"/>
    <cellStyle name="Percent 2 10 5 8 3" xfId="28530"/>
    <cellStyle name="Percent 2 10 5 9" xfId="28531"/>
    <cellStyle name="Percent 2 10 5 9 2" xfId="28532"/>
    <cellStyle name="Percent 2 10 5 9 2 2" xfId="28533"/>
    <cellStyle name="Percent 2 10 5 9 3" xfId="28534"/>
    <cellStyle name="Percent 2 10 6" xfId="28535"/>
    <cellStyle name="Percent 2 10 6 10" xfId="28536"/>
    <cellStyle name="Percent 2 10 6 2" xfId="28537"/>
    <cellStyle name="Percent 2 10 6 2 2" xfId="28538"/>
    <cellStyle name="Percent 2 10 6 3" xfId="28539"/>
    <cellStyle name="Percent 2 10 6 4" xfId="28540"/>
    <cellStyle name="Percent 2 10 6 5" xfId="28541"/>
    <cellStyle name="Percent 2 10 6 6" xfId="28542"/>
    <cellStyle name="Percent 2 10 6 7" xfId="28543"/>
    <cellStyle name="Percent 2 10 6 8" xfId="28544"/>
    <cellStyle name="Percent 2 10 6 9" xfId="28545"/>
    <cellStyle name="Percent 2 10 7" xfId="28546"/>
    <cellStyle name="Percent 2 10 7 10" xfId="28547"/>
    <cellStyle name="Percent 2 10 7 2" xfId="28548"/>
    <cellStyle name="Percent 2 10 7 2 2" xfId="28549"/>
    <cellStyle name="Percent 2 10 7 3" xfId="28550"/>
    <cellStyle name="Percent 2 10 7 4" xfId="28551"/>
    <cellStyle name="Percent 2 10 7 5" xfId="28552"/>
    <cellStyle name="Percent 2 10 7 6" xfId="28553"/>
    <cellStyle name="Percent 2 10 7 7" xfId="28554"/>
    <cellStyle name="Percent 2 10 7 8" xfId="28555"/>
    <cellStyle name="Percent 2 10 7 9" xfId="28556"/>
    <cellStyle name="Percent 2 10 8" xfId="28557"/>
    <cellStyle name="Percent 2 10 8 2" xfId="28558"/>
    <cellStyle name="Percent 2 10 8 2 2" xfId="28559"/>
    <cellStyle name="Percent 2 10 8 3" xfId="28560"/>
    <cellStyle name="Percent 2 10 9" xfId="28561"/>
    <cellStyle name="Percent 2 10 9 2" xfId="28562"/>
    <cellStyle name="Percent 2 10 9 2 2" xfId="28563"/>
    <cellStyle name="Percent 2 10 9 3" xfId="28564"/>
    <cellStyle name="Percent 2 11" xfId="28565"/>
    <cellStyle name="Percent 2 11 10" xfId="28566"/>
    <cellStyle name="Percent 2 11 10 2" xfId="28567"/>
    <cellStyle name="Percent 2 11 10 2 2" xfId="28568"/>
    <cellStyle name="Percent 2 11 10 3" xfId="28569"/>
    <cellStyle name="Percent 2 11 11" xfId="28570"/>
    <cellStyle name="Percent 2 11 11 2" xfId="28571"/>
    <cellStyle name="Percent 2 11 11 2 2" xfId="28572"/>
    <cellStyle name="Percent 2 11 11 3" xfId="28573"/>
    <cellStyle name="Percent 2 11 12" xfId="28574"/>
    <cellStyle name="Percent 2 11 12 2" xfId="28575"/>
    <cellStyle name="Percent 2 11 12 2 2" xfId="28576"/>
    <cellStyle name="Percent 2 11 12 3" xfId="28577"/>
    <cellStyle name="Percent 2 11 13" xfId="28578"/>
    <cellStyle name="Percent 2 11 13 2" xfId="28579"/>
    <cellStyle name="Percent 2 11 13 2 2" xfId="28580"/>
    <cellStyle name="Percent 2 11 13 3" xfId="28581"/>
    <cellStyle name="Percent 2 11 14" xfId="28582"/>
    <cellStyle name="Percent 2 11 14 2" xfId="28583"/>
    <cellStyle name="Percent 2 11 14 2 2" xfId="28584"/>
    <cellStyle name="Percent 2 11 14 3" xfId="28585"/>
    <cellStyle name="Percent 2 11 15" xfId="28586"/>
    <cellStyle name="Percent 2 11 15 2" xfId="28587"/>
    <cellStyle name="Percent 2 11 15 2 2" xfId="28588"/>
    <cellStyle name="Percent 2 11 15 3" xfId="28589"/>
    <cellStyle name="Percent 2 11 16" xfId="28590"/>
    <cellStyle name="Percent 2 11 16 2" xfId="28591"/>
    <cellStyle name="Percent 2 11 16 2 2" xfId="28592"/>
    <cellStyle name="Percent 2 11 16 3" xfId="28593"/>
    <cellStyle name="Percent 2 11 17" xfId="28594"/>
    <cellStyle name="Percent 2 11 17 2" xfId="28595"/>
    <cellStyle name="Percent 2 11 17 2 2" xfId="28596"/>
    <cellStyle name="Percent 2 11 17 3" xfId="28597"/>
    <cellStyle name="Percent 2 11 18" xfId="28598"/>
    <cellStyle name="Percent 2 11 18 2" xfId="28599"/>
    <cellStyle name="Percent 2 11 18 2 2" xfId="28600"/>
    <cellStyle name="Percent 2 11 18 3" xfId="28601"/>
    <cellStyle name="Percent 2 11 19" xfId="28602"/>
    <cellStyle name="Percent 2 11 19 2" xfId="28603"/>
    <cellStyle name="Percent 2 11 19 2 2" xfId="28604"/>
    <cellStyle name="Percent 2 11 19 3" xfId="28605"/>
    <cellStyle name="Percent 2 11 2" xfId="28606"/>
    <cellStyle name="Percent 2 11 2 10" xfId="28607"/>
    <cellStyle name="Percent 2 11 2 10 2" xfId="28608"/>
    <cellStyle name="Percent 2 11 2 10 2 2" xfId="28609"/>
    <cellStyle name="Percent 2 11 2 10 3" xfId="28610"/>
    <cellStyle name="Percent 2 11 2 11" xfId="28611"/>
    <cellStyle name="Percent 2 11 2 11 2" xfId="28612"/>
    <cellStyle name="Percent 2 11 2 11 2 2" xfId="28613"/>
    <cellStyle name="Percent 2 11 2 11 3" xfId="28614"/>
    <cellStyle name="Percent 2 11 2 12" xfId="28615"/>
    <cellStyle name="Percent 2 11 2 12 2" xfId="28616"/>
    <cellStyle name="Percent 2 11 2 12 2 2" xfId="28617"/>
    <cellStyle name="Percent 2 11 2 12 3" xfId="28618"/>
    <cellStyle name="Percent 2 11 2 13" xfId="28619"/>
    <cellStyle name="Percent 2 11 2 13 2" xfId="28620"/>
    <cellStyle name="Percent 2 11 2 13 2 2" xfId="28621"/>
    <cellStyle name="Percent 2 11 2 13 3" xfId="28622"/>
    <cellStyle name="Percent 2 11 2 14" xfId="28623"/>
    <cellStyle name="Percent 2 11 2 14 2" xfId="28624"/>
    <cellStyle name="Percent 2 11 2 14 2 2" xfId="28625"/>
    <cellStyle name="Percent 2 11 2 14 3" xfId="28626"/>
    <cellStyle name="Percent 2 11 2 15" xfId="28627"/>
    <cellStyle name="Percent 2 11 2 15 2" xfId="28628"/>
    <cellStyle name="Percent 2 11 2 15 2 2" xfId="28629"/>
    <cellStyle name="Percent 2 11 2 15 3" xfId="28630"/>
    <cellStyle name="Percent 2 11 2 16" xfId="28631"/>
    <cellStyle name="Percent 2 11 2 16 2" xfId="28632"/>
    <cellStyle name="Percent 2 11 2 17" xfId="28633"/>
    <cellStyle name="Percent 2 11 2 18" xfId="28634"/>
    <cellStyle name="Percent 2 11 2 19" xfId="28635"/>
    <cellStyle name="Percent 2 11 2 2" xfId="28636"/>
    <cellStyle name="Percent 2 11 2 2 10" xfId="28637"/>
    <cellStyle name="Percent 2 11 2 2 2" xfId="28638"/>
    <cellStyle name="Percent 2 11 2 2 2 2" xfId="28639"/>
    <cellStyle name="Percent 2 11 2 2 3" xfId="28640"/>
    <cellStyle name="Percent 2 11 2 2 4" xfId="28641"/>
    <cellStyle name="Percent 2 11 2 2 5" xfId="28642"/>
    <cellStyle name="Percent 2 11 2 2 6" xfId="28643"/>
    <cellStyle name="Percent 2 11 2 2 7" xfId="28644"/>
    <cellStyle name="Percent 2 11 2 2 8" xfId="28645"/>
    <cellStyle name="Percent 2 11 2 2 9" xfId="28646"/>
    <cellStyle name="Percent 2 11 2 20" xfId="28647"/>
    <cellStyle name="Percent 2 11 2 21" xfId="28648"/>
    <cellStyle name="Percent 2 11 2 22" xfId="28649"/>
    <cellStyle name="Percent 2 11 2 23" xfId="28650"/>
    <cellStyle name="Percent 2 11 2 24" xfId="28651"/>
    <cellStyle name="Percent 2 11 2 3" xfId="28652"/>
    <cellStyle name="Percent 2 11 2 3 10" xfId="28653"/>
    <cellStyle name="Percent 2 11 2 3 2" xfId="28654"/>
    <cellStyle name="Percent 2 11 2 3 2 2" xfId="28655"/>
    <cellStyle name="Percent 2 11 2 3 3" xfId="28656"/>
    <cellStyle name="Percent 2 11 2 3 4" xfId="28657"/>
    <cellStyle name="Percent 2 11 2 3 5" xfId="28658"/>
    <cellStyle name="Percent 2 11 2 3 6" xfId="28659"/>
    <cellStyle name="Percent 2 11 2 3 7" xfId="28660"/>
    <cellStyle name="Percent 2 11 2 3 8" xfId="28661"/>
    <cellStyle name="Percent 2 11 2 3 9" xfId="28662"/>
    <cellStyle name="Percent 2 11 2 4" xfId="28663"/>
    <cellStyle name="Percent 2 11 2 4 2" xfId="28664"/>
    <cellStyle name="Percent 2 11 2 4 2 2" xfId="28665"/>
    <cellStyle name="Percent 2 11 2 4 3" xfId="28666"/>
    <cellStyle name="Percent 2 11 2 5" xfId="28667"/>
    <cellStyle name="Percent 2 11 2 5 2" xfId="28668"/>
    <cellStyle name="Percent 2 11 2 5 2 2" xfId="28669"/>
    <cellStyle name="Percent 2 11 2 5 3" xfId="28670"/>
    <cellStyle name="Percent 2 11 2 6" xfId="28671"/>
    <cellStyle name="Percent 2 11 2 6 2" xfId="28672"/>
    <cellStyle name="Percent 2 11 2 6 2 2" xfId="28673"/>
    <cellStyle name="Percent 2 11 2 6 3" xfId="28674"/>
    <cellStyle name="Percent 2 11 2 7" xfId="28675"/>
    <cellStyle name="Percent 2 11 2 7 2" xfId="28676"/>
    <cellStyle name="Percent 2 11 2 7 2 2" xfId="28677"/>
    <cellStyle name="Percent 2 11 2 7 3" xfId="28678"/>
    <cellStyle name="Percent 2 11 2 8" xfId="28679"/>
    <cellStyle name="Percent 2 11 2 8 2" xfId="28680"/>
    <cellStyle name="Percent 2 11 2 8 2 2" xfId="28681"/>
    <cellStyle name="Percent 2 11 2 8 3" xfId="28682"/>
    <cellStyle name="Percent 2 11 2 9" xfId="28683"/>
    <cellStyle name="Percent 2 11 2 9 2" xfId="28684"/>
    <cellStyle name="Percent 2 11 2 9 2 2" xfId="28685"/>
    <cellStyle name="Percent 2 11 2 9 3" xfId="28686"/>
    <cellStyle name="Percent 2 11 20" xfId="28687"/>
    <cellStyle name="Percent 2 11 20 2" xfId="28688"/>
    <cellStyle name="Percent 2 11 21" xfId="28689"/>
    <cellStyle name="Percent 2 11 22" xfId="28690"/>
    <cellStyle name="Percent 2 11 23" xfId="28691"/>
    <cellStyle name="Percent 2 11 24" xfId="28692"/>
    <cellStyle name="Percent 2 11 25" xfId="28693"/>
    <cellStyle name="Percent 2 11 26" xfId="28694"/>
    <cellStyle name="Percent 2 11 27" xfId="28695"/>
    <cellStyle name="Percent 2 11 28" xfId="28696"/>
    <cellStyle name="Percent 2 11 3" xfId="28697"/>
    <cellStyle name="Percent 2 11 3 10" xfId="28698"/>
    <cellStyle name="Percent 2 11 3 10 2" xfId="28699"/>
    <cellStyle name="Percent 2 11 3 10 2 2" xfId="28700"/>
    <cellStyle name="Percent 2 11 3 10 3" xfId="28701"/>
    <cellStyle name="Percent 2 11 3 11" xfId="28702"/>
    <cellStyle name="Percent 2 11 3 11 2" xfId="28703"/>
    <cellStyle name="Percent 2 11 3 11 2 2" xfId="28704"/>
    <cellStyle name="Percent 2 11 3 11 3" xfId="28705"/>
    <cellStyle name="Percent 2 11 3 12" xfId="28706"/>
    <cellStyle name="Percent 2 11 3 12 2" xfId="28707"/>
    <cellStyle name="Percent 2 11 3 12 2 2" xfId="28708"/>
    <cellStyle name="Percent 2 11 3 12 3" xfId="28709"/>
    <cellStyle name="Percent 2 11 3 13" xfId="28710"/>
    <cellStyle name="Percent 2 11 3 13 2" xfId="28711"/>
    <cellStyle name="Percent 2 11 3 13 2 2" xfId="28712"/>
    <cellStyle name="Percent 2 11 3 13 3" xfId="28713"/>
    <cellStyle name="Percent 2 11 3 14" xfId="28714"/>
    <cellStyle name="Percent 2 11 3 14 2" xfId="28715"/>
    <cellStyle name="Percent 2 11 3 14 2 2" xfId="28716"/>
    <cellStyle name="Percent 2 11 3 14 3" xfId="28717"/>
    <cellStyle name="Percent 2 11 3 15" xfId="28718"/>
    <cellStyle name="Percent 2 11 3 15 2" xfId="28719"/>
    <cellStyle name="Percent 2 11 3 15 2 2" xfId="28720"/>
    <cellStyle name="Percent 2 11 3 15 3" xfId="28721"/>
    <cellStyle name="Percent 2 11 3 16" xfId="28722"/>
    <cellStyle name="Percent 2 11 3 16 2" xfId="28723"/>
    <cellStyle name="Percent 2 11 3 17" xfId="28724"/>
    <cellStyle name="Percent 2 11 3 18" xfId="28725"/>
    <cellStyle name="Percent 2 11 3 19" xfId="28726"/>
    <cellStyle name="Percent 2 11 3 2" xfId="28727"/>
    <cellStyle name="Percent 2 11 3 2 10" xfId="28728"/>
    <cellStyle name="Percent 2 11 3 2 2" xfId="28729"/>
    <cellStyle name="Percent 2 11 3 2 2 2" xfId="28730"/>
    <cellStyle name="Percent 2 11 3 2 3" xfId="28731"/>
    <cellStyle name="Percent 2 11 3 2 4" xfId="28732"/>
    <cellStyle name="Percent 2 11 3 2 5" xfId="28733"/>
    <cellStyle name="Percent 2 11 3 2 6" xfId="28734"/>
    <cellStyle name="Percent 2 11 3 2 7" xfId="28735"/>
    <cellStyle name="Percent 2 11 3 2 8" xfId="28736"/>
    <cellStyle name="Percent 2 11 3 2 9" xfId="28737"/>
    <cellStyle name="Percent 2 11 3 20" xfId="28738"/>
    <cellStyle name="Percent 2 11 3 21" xfId="28739"/>
    <cellStyle name="Percent 2 11 3 22" xfId="28740"/>
    <cellStyle name="Percent 2 11 3 23" xfId="28741"/>
    <cellStyle name="Percent 2 11 3 24" xfId="28742"/>
    <cellStyle name="Percent 2 11 3 3" xfId="28743"/>
    <cellStyle name="Percent 2 11 3 3 10" xfId="28744"/>
    <cellStyle name="Percent 2 11 3 3 2" xfId="28745"/>
    <cellStyle name="Percent 2 11 3 3 2 2" xfId="28746"/>
    <cellStyle name="Percent 2 11 3 3 3" xfId="28747"/>
    <cellStyle name="Percent 2 11 3 3 4" xfId="28748"/>
    <cellStyle name="Percent 2 11 3 3 5" xfId="28749"/>
    <cellStyle name="Percent 2 11 3 3 6" xfId="28750"/>
    <cellStyle name="Percent 2 11 3 3 7" xfId="28751"/>
    <cellStyle name="Percent 2 11 3 3 8" xfId="28752"/>
    <cellStyle name="Percent 2 11 3 3 9" xfId="28753"/>
    <cellStyle name="Percent 2 11 3 4" xfId="28754"/>
    <cellStyle name="Percent 2 11 3 4 2" xfId="28755"/>
    <cellStyle name="Percent 2 11 3 4 2 2" xfId="28756"/>
    <cellStyle name="Percent 2 11 3 4 3" xfId="28757"/>
    <cellStyle name="Percent 2 11 3 5" xfId="28758"/>
    <cellStyle name="Percent 2 11 3 5 2" xfId="28759"/>
    <cellStyle name="Percent 2 11 3 5 2 2" xfId="28760"/>
    <cellStyle name="Percent 2 11 3 5 3" xfId="28761"/>
    <cellStyle name="Percent 2 11 3 6" xfId="28762"/>
    <cellStyle name="Percent 2 11 3 6 2" xfId="28763"/>
    <cellStyle name="Percent 2 11 3 6 2 2" xfId="28764"/>
    <cellStyle name="Percent 2 11 3 6 3" xfId="28765"/>
    <cellStyle name="Percent 2 11 3 7" xfId="28766"/>
    <cellStyle name="Percent 2 11 3 7 2" xfId="28767"/>
    <cellStyle name="Percent 2 11 3 7 2 2" xfId="28768"/>
    <cellStyle name="Percent 2 11 3 7 3" xfId="28769"/>
    <cellStyle name="Percent 2 11 3 8" xfId="28770"/>
    <cellStyle name="Percent 2 11 3 8 2" xfId="28771"/>
    <cellStyle name="Percent 2 11 3 8 2 2" xfId="28772"/>
    <cellStyle name="Percent 2 11 3 8 3" xfId="28773"/>
    <cellStyle name="Percent 2 11 3 9" xfId="28774"/>
    <cellStyle name="Percent 2 11 3 9 2" xfId="28775"/>
    <cellStyle name="Percent 2 11 3 9 2 2" xfId="28776"/>
    <cellStyle name="Percent 2 11 3 9 3" xfId="28777"/>
    <cellStyle name="Percent 2 11 4" xfId="28778"/>
    <cellStyle name="Percent 2 11 4 10" xfId="28779"/>
    <cellStyle name="Percent 2 11 4 10 2" xfId="28780"/>
    <cellStyle name="Percent 2 11 4 10 2 2" xfId="28781"/>
    <cellStyle name="Percent 2 11 4 10 3" xfId="28782"/>
    <cellStyle name="Percent 2 11 4 11" xfId="28783"/>
    <cellStyle name="Percent 2 11 4 11 2" xfId="28784"/>
    <cellStyle name="Percent 2 11 4 11 2 2" xfId="28785"/>
    <cellStyle name="Percent 2 11 4 11 3" xfId="28786"/>
    <cellStyle name="Percent 2 11 4 12" xfId="28787"/>
    <cellStyle name="Percent 2 11 4 12 2" xfId="28788"/>
    <cellStyle name="Percent 2 11 4 12 2 2" xfId="28789"/>
    <cellStyle name="Percent 2 11 4 12 3" xfId="28790"/>
    <cellStyle name="Percent 2 11 4 13" xfId="28791"/>
    <cellStyle name="Percent 2 11 4 13 2" xfId="28792"/>
    <cellStyle name="Percent 2 11 4 13 2 2" xfId="28793"/>
    <cellStyle name="Percent 2 11 4 13 3" xfId="28794"/>
    <cellStyle name="Percent 2 11 4 14" xfId="28795"/>
    <cellStyle name="Percent 2 11 4 14 2" xfId="28796"/>
    <cellStyle name="Percent 2 11 4 14 2 2" xfId="28797"/>
    <cellStyle name="Percent 2 11 4 14 3" xfId="28798"/>
    <cellStyle name="Percent 2 11 4 15" xfId="28799"/>
    <cellStyle name="Percent 2 11 4 15 2" xfId="28800"/>
    <cellStyle name="Percent 2 11 4 15 2 2" xfId="28801"/>
    <cellStyle name="Percent 2 11 4 15 3" xfId="28802"/>
    <cellStyle name="Percent 2 11 4 16" xfId="28803"/>
    <cellStyle name="Percent 2 11 4 16 2" xfId="28804"/>
    <cellStyle name="Percent 2 11 4 17" xfId="28805"/>
    <cellStyle name="Percent 2 11 4 18" xfId="28806"/>
    <cellStyle name="Percent 2 11 4 19" xfId="28807"/>
    <cellStyle name="Percent 2 11 4 2" xfId="28808"/>
    <cellStyle name="Percent 2 11 4 2 10" xfId="28809"/>
    <cellStyle name="Percent 2 11 4 2 2" xfId="28810"/>
    <cellStyle name="Percent 2 11 4 2 2 2" xfId="28811"/>
    <cellStyle name="Percent 2 11 4 2 3" xfId="28812"/>
    <cellStyle name="Percent 2 11 4 2 4" xfId="28813"/>
    <cellStyle name="Percent 2 11 4 2 5" xfId="28814"/>
    <cellStyle name="Percent 2 11 4 2 6" xfId="28815"/>
    <cellStyle name="Percent 2 11 4 2 7" xfId="28816"/>
    <cellStyle name="Percent 2 11 4 2 8" xfId="28817"/>
    <cellStyle name="Percent 2 11 4 2 9" xfId="28818"/>
    <cellStyle name="Percent 2 11 4 20" xfId="28819"/>
    <cellStyle name="Percent 2 11 4 21" xfId="28820"/>
    <cellStyle name="Percent 2 11 4 22" xfId="28821"/>
    <cellStyle name="Percent 2 11 4 23" xfId="28822"/>
    <cellStyle name="Percent 2 11 4 24" xfId="28823"/>
    <cellStyle name="Percent 2 11 4 3" xfId="28824"/>
    <cellStyle name="Percent 2 11 4 3 10" xfId="28825"/>
    <cellStyle name="Percent 2 11 4 3 2" xfId="28826"/>
    <cellStyle name="Percent 2 11 4 3 2 2" xfId="28827"/>
    <cellStyle name="Percent 2 11 4 3 3" xfId="28828"/>
    <cellStyle name="Percent 2 11 4 3 4" xfId="28829"/>
    <cellStyle name="Percent 2 11 4 3 5" xfId="28830"/>
    <cellStyle name="Percent 2 11 4 3 6" xfId="28831"/>
    <cellStyle name="Percent 2 11 4 3 7" xfId="28832"/>
    <cellStyle name="Percent 2 11 4 3 8" xfId="28833"/>
    <cellStyle name="Percent 2 11 4 3 9" xfId="28834"/>
    <cellStyle name="Percent 2 11 4 4" xfId="28835"/>
    <cellStyle name="Percent 2 11 4 4 2" xfId="28836"/>
    <cellStyle name="Percent 2 11 4 4 2 2" xfId="28837"/>
    <cellStyle name="Percent 2 11 4 4 3" xfId="28838"/>
    <cellStyle name="Percent 2 11 4 5" xfId="28839"/>
    <cellStyle name="Percent 2 11 4 5 2" xfId="28840"/>
    <cellStyle name="Percent 2 11 4 5 2 2" xfId="28841"/>
    <cellStyle name="Percent 2 11 4 5 3" xfId="28842"/>
    <cellStyle name="Percent 2 11 4 6" xfId="28843"/>
    <cellStyle name="Percent 2 11 4 6 2" xfId="28844"/>
    <cellStyle name="Percent 2 11 4 6 2 2" xfId="28845"/>
    <cellStyle name="Percent 2 11 4 6 3" xfId="28846"/>
    <cellStyle name="Percent 2 11 4 7" xfId="28847"/>
    <cellStyle name="Percent 2 11 4 7 2" xfId="28848"/>
    <cellStyle name="Percent 2 11 4 7 2 2" xfId="28849"/>
    <cellStyle name="Percent 2 11 4 7 3" xfId="28850"/>
    <cellStyle name="Percent 2 11 4 8" xfId="28851"/>
    <cellStyle name="Percent 2 11 4 8 2" xfId="28852"/>
    <cellStyle name="Percent 2 11 4 8 2 2" xfId="28853"/>
    <cellStyle name="Percent 2 11 4 8 3" xfId="28854"/>
    <cellStyle name="Percent 2 11 4 9" xfId="28855"/>
    <cellStyle name="Percent 2 11 4 9 2" xfId="28856"/>
    <cellStyle name="Percent 2 11 4 9 2 2" xfId="28857"/>
    <cellStyle name="Percent 2 11 4 9 3" xfId="28858"/>
    <cellStyle name="Percent 2 11 5" xfId="28859"/>
    <cellStyle name="Percent 2 11 5 10" xfId="28860"/>
    <cellStyle name="Percent 2 11 5 10 2" xfId="28861"/>
    <cellStyle name="Percent 2 11 5 10 2 2" xfId="28862"/>
    <cellStyle name="Percent 2 11 5 10 3" xfId="28863"/>
    <cellStyle name="Percent 2 11 5 11" xfId="28864"/>
    <cellStyle name="Percent 2 11 5 11 2" xfId="28865"/>
    <cellStyle name="Percent 2 11 5 11 2 2" xfId="28866"/>
    <cellStyle name="Percent 2 11 5 11 3" xfId="28867"/>
    <cellStyle name="Percent 2 11 5 12" xfId="28868"/>
    <cellStyle name="Percent 2 11 5 12 2" xfId="28869"/>
    <cellStyle name="Percent 2 11 5 12 2 2" xfId="28870"/>
    <cellStyle name="Percent 2 11 5 12 3" xfId="28871"/>
    <cellStyle name="Percent 2 11 5 13" xfId="28872"/>
    <cellStyle name="Percent 2 11 5 13 2" xfId="28873"/>
    <cellStyle name="Percent 2 11 5 13 2 2" xfId="28874"/>
    <cellStyle name="Percent 2 11 5 13 3" xfId="28875"/>
    <cellStyle name="Percent 2 11 5 14" xfId="28876"/>
    <cellStyle name="Percent 2 11 5 14 2" xfId="28877"/>
    <cellStyle name="Percent 2 11 5 14 2 2" xfId="28878"/>
    <cellStyle name="Percent 2 11 5 14 3" xfId="28879"/>
    <cellStyle name="Percent 2 11 5 15" xfId="28880"/>
    <cellStyle name="Percent 2 11 5 15 2" xfId="28881"/>
    <cellStyle name="Percent 2 11 5 15 2 2" xfId="28882"/>
    <cellStyle name="Percent 2 11 5 15 3" xfId="28883"/>
    <cellStyle name="Percent 2 11 5 16" xfId="28884"/>
    <cellStyle name="Percent 2 11 5 16 2" xfId="28885"/>
    <cellStyle name="Percent 2 11 5 17" xfId="28886"/>
    <cellStyle name="Percent 2 11 5 18" xfId="28887"/>
    <cellStyle name="Percent 2 11 5 19" xfId="28888"/>
    <cellStyle name="Percent 2 11 5 2" xfId="28889"/>
    <cellStyle name="Percent 2 11 5 2 10" xfId="28890"/>
    <cellStyle name="Percent 2 11 5 2 2" xfId="28891"/>
    <cellStyle name="Percent 2 11 5 2 2 2" xfId="28892"/>
    <cellStyle name="Percent 2 11 5 2 3" xfId="28893"/>
    <cellStyle name="Percent 2 11 5 2 4" xfId="28894"/>
    <cellStyle name="Percent 2 11 5 2 5" xfId="28895"/>
    <cellStyle name="Percent 2 11 5 2 6" xfId="28896"/>
    <cellStyle name="Percent 2 11 5 2 7" xfId="28897"/>
    <cellStyle name="Percent 2 11 5 2 8" xfId="28898"/>
    <cellStyle name="Percent 2 11 5 2 9" xfId="28899"/>
    <cellStyle name="Percent 2 11 5 20" xfId="28900"/>
    <cellStyle name="Percent 2 11 5 21" xfId="28901"/>
    <cellStyle name="Percent 2 11 5 22" xfId="28902"/>
    <cellStyle name="Percent 2 11 5 23" xfId="28903"/>
    <cellStyle name="Percent 2 11 5 24" xfId="28904"/>
    <cellStyle name="Percent 2 11 5 3" xfId="28905"/>
    <cellStyle name="Percent 2 11 5 3 10" xfId="28906"/>
    <cellStyle name="Percent 2 11 5 3 2" xfId="28907"/>
    <cellStyle name="Percent 2 11 5 3 2 2" xfId="28908"/>
    <cellStyle name="Percent 2 11 5 3 3" xfId="28909"/>
    <cellStyle name="Percent 2 11 5 3 4" xfId="28910"/>
    <cellStyle name="Percent 2 11 5 3 5" xfId="28911"/>
    <cellStyle name="Percent 2 11 5 3 6" xfId="28912"/>
    <cellStyle name="Percent 2 11 5 3 7" xfId="28913"/>
    <cellStyle name="Percent 2 11 5 3 8" xfId="28914"/>
    <cellStyle name="Percent 2 11 5 3 9" xfId="28915"/>
    <cellStyle name="Percent 2 11 5 4" xfId="28916"/>
    <cellStyle name="Percent 2 11 5 4 2" xfId="28917"/>
    <cellStyle name="Percent 2 11 5 4 2 2" xfId="28918"/>
    <cellStyle name="Percent 2 11 5 4 3" xfId="28919"/>
    <cellStyle name="Percent 2 11 5 5" xfId="28920"/>
    <cellStyle name="Percent 2 11 5 5 2" xfId="28921"/>
    <cellStyle name="Percent 2 11 5 5 2 2" xfId="28922"/>
    <cellStyle name="Percent 2 11 5 5 3" xfId="28923"/>
    <cellStyle name="Percent 2 11 5 6" xfId="28924"/>
    <cellStyle name="Percent 2 11 5 6 2" xfId="28925"/>
    <cellStyle name="Percent 2 11 5 6 2 2" xfId="28926"/>
    <cellStyle name="Percent 2 11 5 6 3" xfId="28927"/>
    <cellStyle name="Percent 2 11 5 7" xfId="28928"/>
    <cellStyle name="Percent 2 11 5 7 2" xfId="28929"/>
    <cellStyle name="Percent 2 11 5 7 2 2" xfId="28930"/>
    <cellStyle name="Percent 2 11 5 7 3" xfId="28931"/>
    <cellStyle name="Percent 2 11 5 8" xfId="28932"/>
    <cellStyle name="Percent 2 11 5 8 2" xfId="28933"/>
    <cellStyle name="Percent 2 11 5 8 2 2" xfId="28934"/>
    <cellStyle name="Percent 2 11 5 8 3" xfId="28935"/>
    <cellStyle name="Percent 2 11 5 9" xfId="28936"/>
    <cellStyle name="Percent 2 11 5 9 2" xfId="28937"/>
    <cellStyle name="Percent 2 11 5 9 2 2" xfId="28938"/>
    <cellStyle name="Percent 2 11 5 9 3" xfId="28939"/>
    <cellStyle name="Percent 2 11 6" xfId="28940"/>
    <cellStyle name="Percent 2 11 6 10" xfId="28941"/>
    <cellStyle name="Percent 2 11 6 2" xfId="28942"/>
    <cellStyle name="Percent 2 11 6 2 2" xfId="28943"/>
    <cellStyle name="Percent 2 11 6 3" xfId="28944"/>
    <cellStyle name="Percent 2 11 6 4" xfId="28945"/>
    <cellStyle name="Percent 2 11 6 5" xfId="28946"/>
    <cellStyle name="Percent 2 11 6 6" xfId="28947"/>
    <cellStyle name="Percent 2 11 6 7" xfId="28948"/>
    <cellStyle name="Percent 2 11 6 8" xfId="28949"/>
    <cellStyle name="Percent 2 11 6 9" xfId="28950"/>
    <cellStyle name="Percent 2 11 7" xfId="28951"/>
    <cellStyle name="Percent 2 11 7 10" xfId="28952"/>
    <cellStyle name="Percent 2 11 7 2" xfId="28953"/>
    <cellStyle name="Percent 2 11 7 2 2" xfId="28954"/>
    <cellStyle name="Percent 2 11 7 3" xfId="28955"/>
    <cellStyle name="Percent 2 11 7 4" xfId="28956"/>
    <cellStyle name="Percent 2 11 7 5" xfId="28957"/>
    <cellStyle name="Percent 2 11 7 6" xfId="28958"/>
    <cellStyle name="Percent 2 11 7 7" xfId="28959"/>
    <cellStyle name="Percent 2 11 7 8" xfId="28960"/>
    <cellStyle name="Percent 2 11 7 9" xfId="28961"/>
    <cellStyle name="Percent 2 11 8" xfId="28962"/>
    <cellStyle name="Percent 2 11 8 2" xfId="28963"/>
    <cellStyle name="Percent 2 11 8 2 2" xfId="28964"/>
    <cellStyle name="Percent 2 11 8 3" xfId="28965"/>
    <cellStyle name="Percent 2 11 9" xfId="28966"/>
    <cellStyle name="Percent 2 11 9 2" xfId="28967"/>
    <cellStyle name="Percent 2 11 9 2 2" xfId="28968"/>
    <cellStyle name="Percent 2 11 9 3" xfId="28969"/>
    <cellStyle name="Percent 2 12" xfId="28970"/>
    <cellStyle name="Percent 2 12 10" xfId="28971"/>
    <cellStyle name="Percent 2 12 10 2" xfId="28972"/>
    <cellStyle name="Percent 2 12 10 2 2" xfId="28973"/>
    <cellStyle name="Percent 2 12 10 3" xfId="28974"/>
    <cellStyle name="Percent 2 12 11" xfId="28975"/>
    <cellStyle name="Percent 2 12 11 2" xfId="28976"/>
    <cellStyle name="Percent 2 12 11 2 2" xfId="28977"/>
    <cellStyle name="Percent 2 12 11 3" xfId="28978"/>
    <cellStyle name="Percent 2 12 12" xfId="28979"/>
    <cellStyle name="Percent 2 12 12 2" xfId="28980"/>
    <cellStyle name="Percent 2 12 12 2 2" xfId="28981"/>
    <cellStyle name="Percent 2 12 12 3" xfId="28982"/>
    <cellStyle name="Percent 2 12 13" xfId="28983"/>
    <cellStyle name="Percent 2 12 13 2" xfId="28984"/>
    <cellStyle name="Percent 2 12 13 2 2" xfId="28985"/>
    <cellStyle name="Percent 2 12 13 3" xfId="28986"/>
    <cellStyle name="Percent 2 12 14" xfId="28987"/>
    <cellStyle name="Percent 2 12 14 2" xfId="28988"/>
    <cellStyle name="Percent 2 12 14 2 2" xfId="28989"/>
    <cellStyle name="Percent 2 12 14 3" xfId="28990"/>
    <cellStyle name="Percent 2 12 15" xfId="28991"/>
    <cellStyle name="Percent 2 12 15 2" xfId="28992"/>
    <cellStyle name="Percent 2 12 15 2 2" xfId="28993"/>
    <cellStyle name="Percent 2 12 15 3" xfId="28994"/>
    <cellStyle name="Percent 2 12 16" xfId="28995"/>
    <cellStyle name="Percent 2 12 16 2" xfId="28996"/>
    <cellStyle name="Percent 2 12 16 2 2" xfId="28997"/>
    <cellStyle name="Percent 2 12 16 3" xfId="28998"/>
    <cellStyle name="Percent 2 12 17" xfId="28999"/>
    <cellStyle name="Percent 2 12 17 2" xfId="29000"/>
    <cellStyle name="Percent 2 12 17 2 2" xfId="29001"/>
    <cellStyle name="Percent 2 12 17 3" xfId="29002"/>
    <cellStyle name="Percent 2 12 18" xfId="29003"/>
    <cellStyle name="Percent 2 12 18 2" xfId="29004"/>
    <cellStyle name="Percent 2 12 18 2 2" xfId="29005"/>
    <cellStyle name="Percent 2 12 18 3" xfId="29006"/>
    <cellStyle name="Percent 2 12 19" xfId="29007"/>
    <cellStyle name="Percent 2 12 19 2" xfId="29008"/>
    <cellStyle name="Percent 2 12 19 2 2" xfId="29009"/>
    <cellStyle name="Percent 2 12 19 3" xfId="29010"/>
    <cellStyle name="Percent 2 12 2" xfId="29011"/>
    <cellStyle name="Percent 2 12 2 10" xfId="29012"/>
    <cellStyle name="Percent 2 12 2 10 2" xfId="29013"/>
    <cellStyle name="Percent 2 12 2 10 2 2" xfId="29014"/>
    <cellStyle name="Percent 2 12 2 10 3" xfId="29015"/>
    <cellStyle name="Percent 2 12 2 11" xfId="29016"/>
    <cellStyle name="Percent 2 12 2 11 2" xfId="29017"/>
    <cellStyle name="Percent 2 12 2 11 2 2" xfId="29018"/>
    <cellStyle name="Percent 2 12 2 11 3" xfId="29019"/>
    <cellStyle name="Percent 2 12 2 12" xfId="29020"/>
    <cellStyle name="Percent 2 12 2 12 2" xfId="29021"/>
    <cellStyle name="Percent 2 12 2 12 2 2" xfId="29022"/>
    <cellStyle name="Percent 2 12 2 12 3" xfId="29023"/>
    <cellStyle name="Percent 2 12 2 13" xfId="29024"/>
    <cellStyle name="Percent 2 12 2 13 2" xfId="29025"/>
    <cellStyle name="Percent 2 12 2 13 2 2" xfId="29026"/>
    <cellStyle name="Percent 2 12 2 13 3" xfId="29027"/>
    <cellStyle name="Percent 2 12 2 14" xfId="29028"/>
    <cellStyle name="Percent 2 12 2 14 2" xfId="29029"/>
    <cellStyle name="Percent 2 12 2 14 2 2" xfId="29030"/>
    <cellStyle name="Percent 2 12 2 14 3" xfId="29031"/>
    <cellStyle name="Percent 2 12 2 15" xfId="29032"/>
    <cellStyle name="Percent 2 12 2 15 2" xfId="29033"/>
    <cellStyle name="Percent 2 12 2 15 2 2" xfId="29034"/>
    <cellStyle name="Percent 2 12 2 15 3" xfId="29035"/>
    <cellStyle name="Percent 2 12 2 16" xfId="29036"/>
    <cellStyle name="Percent 2 12 2 16 2" xfId="29037"/>
    <cellStyle name="Percent 2 12 2 17" xfId="29038"/>
    <cellStyle name="Percent 2 12 2 18" xfId="29039"/>
    <cellStyle name="Percent 2 12 2 19" xfId="29040"/>
    <cellStyle name="Percent 2 12 2 2" xfId="29041"/>
    <cellStyle name="Percent 2 12 2 2 10" xfId="29042"/>
    <cellStyle name="Percent 2 12 2 2 2" xfId="29043"/>
    <cellStyle name="Percent 2 12 2 2 2 2" xfId="29044"/>
    <cellStyle name="Percent 2 12 2 2 3" xfId="29045"/>
    <cellStyle name="Percent 2 12 2 2 4" xfId="29046"/>
    <cellStyle name="Percent 2 12 2 2 5" xfId="29047"/>
    <cellStyle name="Percent 2 12 2 2 6" xfId="29048"/>
    <cellStyle name="Percent 2 12 2 2 7" xfId="29049"/>
    <cellStyle name="Percent 2 12 2 2 8" xfId="29050"/>
    <cellStyle name="Percent 2 12 2 2 9" xfId="29051"/>
    <cellStyle name="Percent 2 12 2 20" xfId="29052"/>
    <cellStyle name="Percent 2 12 2 21" xfId="29053"/>
    <cellStyle name="Percent 2 12 2 22" xfId="29054"/>
    <cellStyle name="Percent 2 12 2 23" xfId="29055"/>
    <cellStyle name="Percent 2 12 2 24" xfId="29056"/>
    <cellStyle name="Percent 2 12 2 3" xfId="29057"/>
    <cellStyle name="Percent 2 12 2 3 10" xfId="29058"/>
    <cellStyle name="Percent 2 12 2 3 2" xfId="29059"/>
    <cellStyle name="Percent 2 12 2 3 2 2" xfId="29060"/>
    <cellStyle name="Percent 2 12 2 3 3" xfId="29061"/>
    <cellStyle name="Percent 2 12 2 3 4" xfId="29062"/>
    <cellStyle name="Percent 2 12 2 3 5" xfId="29063"/>
    <cellStyle name="Percent 2 12 2 3 6" xfId="29064"/>
    <cellStyle name="Percent 2 12 2 3 7" xfId="29065"/>
    <cellStyle name="Percent 2 12 2 3 8" xfId="29066"/>
    <cellStyle name="Percent 2 12 2 3 9" xfId="29067"/>
    <cellStyle name="Percent 2 12 2 4" xfId="29068"/>
    <cellStyle name="Percent 2 12 2 4 2" xfId="29069"/>
    <cellStyle name="Percent 2 12 2 4 2 2" xfId="29070"/>
    <cellStyle name="Percent 2 12 2 4 3" xfId="29071"/>
    <cellStyle name="Percent 2 12 2 5" xfId="29072"/>
    <cellStyle name="Percent 2 12 2 5 2" xfId="29073"/>
    <cellStyle name="Percent 2 12 2 5 2 2" xfId="29074"/>
    <cellStyle name="Percent 2 12 2 5 3" xfId="29075"/>
    <cellStyle name="Percent 2 12 2 6" xfId="29076"/>
    <cellStyle name="Percent 2 12 2 6 2" xfId="29077"/>
    <cellStyle name="Percent 2 12 2 6 2 2" xfId="29078"/>
    <cellStyle name="Percent 2 12 2 6 3" xfId="29079"/>
    <cellStyle name="Percent 2 12 2 7" xfId="29080"/>
    <cellStyle name="Percent 2 12 2 7 2" xfId="29081"/>
    <cellStyle name="Percent 2 12 2 7 2 2" xfId="29082"/>
    <cellStyle name="Percent 2 12 2 7 3" xfId="29083"/>
    <cellStyle name="Percent 2 12 2 8" xfId="29084"/>
    <cellStyle name="Percent 2 12 2 8 2" xfId="29085"/>
    <cellStyle name="Percent 2 12 2 8 2 2" xfId="29086"/>
    <cellStyle name="Percent 2 12 2 8 3" xfId="29087"/>
    <cellStyle name="Percent 2 12 2 9" xfId="29088"/>
    <cellStyle name="Percent 2 12 2 9 2" xfId="29089"/>
    <cellStyle name="Percent 2 12 2 9 2 2" xfId="29090"/>
    <cellStyle name="Percent 2 12 2 9 3" xfId="29091"/>
    <cellStyle name="Percent 2 12 20" xfId="29092"/>
    <cellStyle name="Percent 2 12 20 2" xfId="29093"/>
    <cellStyle name="Percent 2 12 21" xfId="29094"/>
    <cellStyle name="Percent 2 12 22" xfId="29095"/>
    <cellStyle name="Percent 2 12 23" xfId="29096"/>
    <cellStyle name="Percent 2 12 24" xfId="29097"/>
    <cellStyle name="Percent 2 12 25" xfId="29098"/>
    <cellStyle name="Percent 2 12 26" xfId="29099"/>
    <cellStyle name="Percent 2 12 27" xfId="29100"/>
    <cellStyle name="Percent 2 12 28" xfId="29101"/>
    <cellStyle name="Percent 2 12 3" xfId="29102"/>
    <cellStyle name="Percent 2 12 3 10" xfId="29103"/>
    <cellStyle name="Percent 2 12 3 10 2" xfId="29104"/>
    <cellStyle name="Percent 2 12 3 10 2 2" xfId="29105"/>
    <cellStyle name="Percent 2 12 3 10 3" xfId="29106"/>
    <cellStyle name="Percent 2 12 3 11" xfId="29107"/>
    <cellStyle name="Percent 2 12 3 11 2" xfId="29108"/>
    <cellStyle name="Percent 2 12 3 11 2 2" xfId="29109"/>
    <cellStyle name="Percent 2 12 3 11 3" xfId="29110"/>
    <cellStyle name="Percent 2 12 3 12" xfId="29111"/>
    <cellStyle name="Percent 2 12 3 12 2" xfId="29112"/>
    <cellStyle name="Percent 2 12 3 12 2 2" xfId="29113"/>
    <cellStyle name="Percent 2 12 3 12 3" xfId="29114"/>
    <cellStyle name="Percent 2 12 3 13" xfId="29115"/>
    <cellStyle name="Percent 2 12 3 13 2" xfId="29116"/>
    <cellStyle name="Percent 2 12 3 13 2 2" xfId="29117"/>
    <cellStyle name="Percent 2 12 3 13 3" xfId="29118"/>
    <cellStyle name="Percent 2 12 3 14" xfId="29119"/>
    <cellStyle name="Percent 2 12 3 14 2" xfId="29120"/>
    <cellStyle name="Percent 2 12 3 14 2 2" xfId="29121"/>
    <cellStyle name="Percent 2 12 3 14 3" xfId="29122"/>
    <cellStyle name="Percent 2 12 3 15" xfId="29123"/>
    <cellStyle name="Percent 2 12 3 15 2" xfId="29124"/>
    <cellStyle name="Percent 2 12 3 15 2 2" xfId="29125"/>
    <cellStyle name="Percent 2 12 3 15 3" xfId="29126"/>
    <cellStyle name="Percent 2 12 3 16" xfId="29127"/>
    <cellStyle name="Percent 2 12 3 16 2" xfId="29128"/>
    <cellStyle name="Percent 2 12 3 17" xfId="29129"/>
    <cellStyle name="Percent 2 12 3 18" xfId="29130"/>
    <cellStyle name="Percent 2 12 3 19" xfId="29131"/>
    <cellStyle name="Percent 2 12 3 2" xfId="29132"/>
    <cellStyle name="Percent 2 12 3 2 10" xfId="29133"/>
    <cellStyle name="Percent 2 12 3 2 2" xfId="29134"/>
    <cellStyle name="Percent 2 12 3 2 2 2" xfId="29135"/>
    <cellStyle name="Percent 2 12 3 2 3" xfId="29136"/>
    <cellStyle name="Percent 2 12 3 2 4" xfId="29137"/>
    <cellStyle name="Percent 2 12 3 2 5" xfId="29138"/>
    <cellStyle name="Percent 2 12 3 2 6" xfId="29139"/>
    <cellStyle name="Percent 2 12 3 2 7" xfId="29140"/>
    <cellStyle name="Percent 2 12 3 2 8" xfId="29141"/>
    <cellStyle name="Percent 2 12 3 2 9" xfId="29142"/>
    <cellStyle name="Percent 2 12 3 20" xfId="29143"/>
    <cellStyle name="Percent 2 12 3 21" xfId="29144"/>
    <cellStyle name="Percent 2 12 3 22" xfId="29145"/>
    <cellStyle name="Percent 2 12 3 23" xfId="29146"/>
    <cellStyle name="Percent 2 12 3 24" xfId="29147"/>
    <cellStyle name="Percent 2 12 3 3" xfId="29148"/>
    <cellStyle name="Percent 2 12 3 3 10" xfId="29149"/>
    <cellStyle name="Percent 2 12 3 3 2" xfId="29150"/>
    <cellStyle name="Percent 2 12 3 3 2 2" xfId="29151"/>
    <cellStyle name="Percent 2 12 3 3 3" xfId="29152"/>
    <cellStyle name="Percent 2 12 3 3 4" xfId="29153"/>
    <cellStyle name="Percent 2 12 3 3 5" xfId="29154"/>
    <cellStyle name="Percent 2 12 3 3 6" xfId="29155"/>
    <cellStyle name="Percent 2 12 3 3 7" xfId="29156"/>
    <cellStyle name="Percent 2 12 3 3 8" xfId="29157"/>
    <cellStyle name="Percent 2 12 3 3 9" xfId="29158"/>
    <cellStyle name="Percent 2 12 3 4" xfId="29159"/>
    <cellStyle name="Percent 2 12 3 4 2" xfId="29160"/>
    <cellStyle name="Percent 2 12 3 4 2 2" xfId="29161"/>
    <cellStyle name="Percent 2 12 3 4 3" xfId="29162"/>
    <cellStyle name="Percent 2 12 3 5" xfId="29163"/>
    <cellStyle name="Percent 2 12 3 5 2" xfId="29164"/>
    <cellStyle name="Percent 2 12 3 5 2 2" xfId="29165"/>
    <cellStyle name="Percent 2 12 3 5 3" xfId="29166"/>
    <cellStyle name="Percent 2 12 3 6" xfId="29167"/>
    <cellStyle name="Percent 2 12 3 6 2" xfId="29168"/>
    <cellStyle name="Percent 2 12 3 6 2 2" xfId="29169"/>
    <cellStyle name="Percent 2 12 3 6 3" xfId="29170"/>
    <cellStyle name="Percent 2 12 3 7" xfId="29171"/>
    <cellStyle name="Percent 2 12 3 7 2" xfId="29172"/>
    <cellStyle name="Percent 2 12 3 7 2 2" xfId="29173"/>
    <cellStyle name="Percent 2 12 3 7 3" xfId="29174"/>
    <cellStyle name="Percent 2 12 3 8" xfId="29175"/>
    <cellStyle name="Percent 2 12 3 8 2" xfId="29176"/>
    <cellStyle name="Percent 2 12 3 8 2 2" xfId="29177"/>
    <cellStyle name="Percent 2 12 3 8 3" xfId="29178"/>
    <cellStyle name="Percent 2 12 3 9" xfId="29179"/>
    <cellStyle name="Percent 2 12 3 9 2" xfId="29180"/>
    <cellStyle name="Percent 2 12 3 9 2 2" xfId="29181"/>
    <cellStyle name="Percent 2 12 3 9 3" xfId="29182"/>
    <cellStyle name="Percent 2 12 4" xfId="29183"/>
    <cellStyle name="Percent 2 12 4 10" xfId="29184"/>
    <cellStyle name="Percent 2 12 4 10 2" xfId="29185"/>
    <cellStyle name="Percent 2 12 4 10 2 2" xfId="29186"/>
    <cellStyle name="Percent 2 12 4 10 3" xfId="29187"/>
    <cellStyle name="Percent 2 12 4 11" xfId="29188"/>
    <cellStyle name="Percent 2 12 4 11 2" xfId="29189"/>
    <cellStyle name="Percent 2 12 4 11 2 2" xfId="29190"/>
    <cellStyle name="Percent 2 12 4 11 3" xfId="29191"/>
    <cellStyle name="Percent 2 12 4 12" xfId="29192"/>
    <cellStyle name="Percent 2 12 4 12 2" xfId="29193"/>
    <cellStyle name="Percent 2 12 4 12 2 2" xfId="29194"/>
    <cellStyle name="Percent 2 12 4 12 3" xfId="29195"/>
    <cellStyle name="Percent 2 12 4 13" xfId="29196"/>
    <cellStyle name="Percent 2 12 4 13 2" xfId="29197"/>
    <cellStyle name="Percent 2 12 4 13 2 2" xfId="29198"/>
    <cellStyle name="Percent 2 12 4 13 3" xfId="29199"/>
    <cellStyle name="Percent 2 12 4 14" xfId="29200"/>
    <cellStyle name="Percent 2 12 4 14 2" xfId="29201"/>
    <cellStyle name="Percent 2 12 4 14 2 2" xfId="29202"/>
    <cellStyle name="Percent 2 12 4 14 3" xfId="29203"/>
    <cellStyle name="Percent 2 12 4 15" xfId="29204"/>
    <cellStyle name="Percent 2 12 4 15 2" xfId="29205"/>
    <cellStyle name="Percent 2 12 4 15 2 2" xfId="29206"/>
    <cellStyle name="Percent 2 12 4 15 3" xfId="29207"/>
    <cellStyle name="Percent 2 12 4 16" xfId="29208"/>
    <cellStyle name="Percent 2 12 4 16 2" xfId="29209"/>
    <cellStyle name="Percent 2 12 4 17" xfId="29210"/>
    <cellStyle name="Percent 2 12 4 18" xfId="29211"/>
    <cellStyle name="Percent 2 12 4 19" xfId="29212"/>
    <cellStyle name="Percent 2 12 4 2" xfId="29213"/>
    <cellStyle name="Percent 2 12 4 2 10" xfId="29214"/>
    <cellStyle name="Percent 2 12 4 2 2" xfId="29215"/>
    <cellStyle name="Percent 2 12 4 2 2 2" xfId="29216"/>
    <cellStyle name="Percent 2 12 4 2 3" xfId="29217"/>
    <cellStyle name="Percent 2 12 4 2 4" xfId="29218"/>
    <cellStyle name="Percent 2 12 4 2 5" xfId="29219"/>
    <cellStyle name="Percent 2 12 4 2 6" xfId="29220"/>
    <cellStyle name="Percent 2 12 4 2 7" xfId="29221"/>
    <cellStyle name="Percent 2 12 4 2 8" xfId="29222"/>
    <cellStyle name="Percent 2 12 4 2 9" xfId="29223"/>
    <cellStyle name="Percent 2 12 4 20" xfId="29224"/>
    <cellStyle name="Percent 2 12 4 21" xfId="29225"/>
    <cellStyle name="Percent 2 12 4 22" xfId="29226"/>
    <cellStyle name="Percent 2 12 4 23" xfId="29227"/>
    <cellStyle name="Percent 2 12 4 24" xfId="29228"/>
    <cellStyle name="Percent 2 12 4 3" xfId="29229"/>
    <cellStyle name="Percent 2 12 4 3 10" xfId="29230"/>
    <cellStyle name="Percent 2 12 4 3 2" xfId="29231"/>
    <cellStyle name="Percent 2 12 4 3 2 2" xfId="29232"/>
    <cellStyle name="Percent 2 12 4 3 3" xfId="29233"/>
    <cellStyle name="Percent 2 12 4 3 4" xfId="29234"/>
    <cellStyle name="Percent 2 12 4 3 5" xfId="29235"/>
    <cellStyle name="Percent 2 12 4 3 6" xfId="29236"/>
    <cellStyle name="Percent 2 12 4 3 7" xfId="29237"/>
    <cellStyle name="Percent 2 12 4 3 8" xfId="29238"/>
    <cellStyle name="Percent 2 12 4 3 9" xfId="29239"/>
    <cellStyle name="Percent 2 12 4 4" xfId="29240"/>
    <cellStyle name="Percent 2 12 4 4 2" xfId="29241"/>
    <cellStyle name="Percent 2 12 4 4 2 2" xfId="29242"/>
    <cellStyle name="Percent 2 12 4 4 3" xfId="29243"/>
    <cellStyle name="Percent 2 12 4 5" xfId="29244"/>
    <cellStyle name="Percent 2 12 4 5 2" xfId="29245"/>
    <cellStyle name="Percent 2 12 4 5 2 2" xfId="29246"/>
    <cellStyle name="Percent 2 12 4 5 3" xfId="29247"/>
    <cellStyle name="Percent 2 12 4 6" xfId="29248"/>
    <cellStyle name="Percent 2 12 4 6 2" xfId="29249"/>
    <cellStyle name="Percent 2 12 4 6 2 2" xfId="29250"/>
    <cellStyle name="Percent 2 12 4 6 3" xfId="29251"/>
    <cellStyle name="Percent 2 12 4 7" xfId="29252"/>
    <cellStyle name="Percent 2 12 4 7 2" xfId="29253"/>
    <cellStyle name="Percent 2 12 4 7 2 2" xfId="29254"/>
    <cellStyle name="Percent 2 12 4 7 3" xfId="29255"/>
    <cellStyle name="Percent 2 12 4 8" xfId="29256"/>
    <cellStyle name="Percent 2 12 4 8 2" xfId="29257"/>
    <cellStyle name="Percent 2 12 4 8 2 2" xfId="29258"/>
    <cellStyle name="Percent 2 12 4 8 3" xfId="29259"/>
    <cellStyle name="Percent 2 12 4 9" xfId="29260"/>
    <cellStyle name="Percent 2 12 4 9 2" xfId="29261"/>
    <cellStyle name="Percent 2 12 4 9 2 2" xfId="29262"/>
    <cellStyle name="Percent 2 12 4 9 3" xfId="29263"/>
    <cellStyle name="Percent 2 12 5" xfId="29264"/>
    <cellStyle name="Percent 2 12 5 10" xfId="29265"/>
    <cellStyle name="Percent 2 12 5 10 2" xfId="29266"/>
    <cellStyle name="Percent 2 12 5 10 2 2" xfId="29267"/>
    <cellStyle name="Percent 2 12 5 10 3" xfId="29268"/>
    <cellStyle name="Percent 2 12 5 11" xfId="29269"/>
    <cellStyle name="Percent 2 12 5 11 2" xfId="29270"/>
    <cellStyle name="Percent 2 12 5 11 2 2" xfId="29271"/>
    <cellStyle name="Percent 2 12 5 11 3" xfId="29272"/>
    <cellStyle name="Percent 2 12 5 12" xfId="29273"/>
    <cellStyle name="Percent 2 12 5 12 2" xfId="29274"/>
    <cellStyle name="Percent 2 12 5 12 2 2" xfId="29275"/>
    <cellStyle name="Percent 2 12 5 12 3" xfId="29276"/>
    <cellStyle name="Percent 2 12 5 13" xfId="29277"/>
    <cellStyle name="Percent 2 12 5 13 2" xfId="29278"/>
    <cellStyle name="Percent 2 12 5 13 2 2" xfId="29279"/>
    <cellStyle name="Percent 2 12 5 13 3" xfId="29280"/>
    <cellStyle name="Percent 2 12 5 14" xfId="29281"/>
    <cellStyle name="Percent 2 12 5 14 2" xfId="29282"/>
    <cellStyle name="Percent 2 12 5 14 2 2" xfId="29283"/>
    <cellStyle name="Percent 2 12 5 14 3" xfId="29284"/>
    <cellStyle name="Percent 2 12 5 15" xfId="29285"/>
    <cellStyle name="Percent 2 12 5 15 2" xfId="29286"/>
    <cellStyle name="Percent 2 12 5 15 2 2" xfId="29287"/>
    <cellStyle name="Percent 2 12 5 15 3" xfId="29288"/>
    <cellStyle name="Percent 2 12 5 16" xfId="29289"/>
    <cellStyle name="Percent 2 12 5 16 2" xfId="29290"/>
    <cellStyle name="Percent 2 12 5 17" xfId="29291"/>
    <cellStyle name="Percent 2 12 5 18" xfId="29292"/>
    <cellStyle name="Percent 2 12 5 19" xfId="29293"/>
    <cellStyle name="Percent 2 12 5 2" xfId="29294"/>
    <cellStyle name="Percent 2 12 5 2 10" xfId="29295"/>
    <cellStyle name="Percent 2 12 5 2 2" xfId="29296"/>
    <cellStyle name="Percent 2 12 5 2 2 2" xfId="29297"/>
    <cellStyle name="Percent 2 12 5 2 3" xfId="29298"/>
    <cellStyle name="Percent 2 12 5 2 4" xfId="29299"/>
    <cellStyle name="Percent 2 12 5 2 5" xfId="29300"/>
    <cellStyle name="Percent 2 12 5 2 6" xfId="29301"/>
    <cellStyle name="Percent 2 12 5 2 7" xfId="29302"/>
    <cellStyle name="Percent 2 12 5 2 8" xfId="29303"/>
    <cellStyle name="Percent 2 12 5 2 9" xfId="29304"/>
    <cellStyle name="Percent 2 12 5 20" xfId="29305"/>
    <cellStyle name="Percent 2 12 5 21" xfId="29306"/>
    <cellStyle name="Percent 2 12 5 22" xfId="29307"/>
    <cellStyle name="Percent 2 12 5 23" xfId="29308"/>
    <cellStyle name="Percent 2 12 5 24" xfId="29309"/>
    <cellStyle name="Percent 2 12 5 3" xfId="29310"/>
    <cellStyle name="Percent 2 12 5 3 10" xfId="29311"/>
    <cellStyle name="Percent 2 12 5 3 2" xfId="29312"/>
    <cellStyle name="Percent 2 12 5 3 2 2" xfId="29313"/>
    <cellStyle name="Percent 2 12 5 3 3" xfId="29314"/>
    <cellStyle name="Percent 2 12 5 3 4" xfId="29315"/>
    <cellStyle name="Percent 2 12 5 3 5" xfId="29316"/>
    <cellStyle name="Percent 2 12 5 3 6" xfId="29317"/>
    <cellStyle name="Percent 2 12 5 3 7" xfId="29318"/>
    <cellStyle name="Percent 2 12 5 3 8" xfId="29319"/>
    <cellStyle name="Percent 2 12 5 3 9" xfId="29320"/>
    <cellStyle name="Percent 2 12 5 4" xfId="29321"/>
    <cellStyle name="Percent 2 12 5 4 2" xfId="29322"/>
    <cellStyle name="Percent 2 12 5 4 2 2" xfId="29323"/>
    <cellStyle name="Percent 2 12 5 4 3" xfId="29324"/>
    <cellStyle name="Percent 2 12 5 5" xfId="29325"/>
    <cellStyle name="Percent 2 12 5 5 2" xfId="29326"/>
    <cellStyle name="Percent 2 12 5 5 2 2" xfId="29327"/>
    <cellStyle name="Percent 2 12 5 5 3" xfId="29328"/>
    <cellStyle name="Percent 2 12 5 6" xfId="29329"/>
    <cellStyle name="Percent 2 12 5 6 2" xfId="29330"/>
    <cellStyle name="Percent 2 12 5 6 2 2" xfId="29331"/>
    <cellStyle name="Percent 2 12 5 6 3" xfId="29332"/>
    <cellStyle name="Percent 2 12 5 7" xfId="29333"/>
    <cellStyle name="Percent 2 12 5 7 2" xfId="29334"/>
    <cellStyle name="Percent 2 12 5 7 2 2" xfId="29335"/>
    <cellStyle name="Percent 2 12 5 7 3" xfId="29336"/>
    <cellStyle name="Percent 2 12 5 8" xfId="29337"/>
    <cellStyle name="Percent 2 12 5 8 2" xfId="29338"/>
    <cellStyle name="Percent 2 12 5 8 2 2" xfId="29339"/>
    <cellStyle name="Percent 2 12 5 8 3" xfId="29340"/>
    <cellStyle name="Percent 2 12 5 9" xfId="29341"/>
    <cellStyle name="Percent 2 12 5 9 2" xfId="29342"/>
    <cellStyle name="Percent 2 12 5 9 2 2" xfId="29343"/>
    <cellStyle name="Percent 2 12 5 9 3" xfId="29344"/>
    <cellStyle name="Percent 2 12 6" xfId="29345"/>
    <cellStyle name="Percent 2 12 6 10" xfId="29346"/>
    <cellStyle name="Percent 2 12 6 2" xfId="29347"/>
    <cellStyle name="Percent 2 12 6 2 2" xfId="29348"/>
    <cellStyle name="Percent 2 12 6 3" xfId="29349"/>
    <cellStyle name="Percent 2 12 6 4" xfId="29350"/>
    <cellStyle name="Percent 2 12 6 5" xfId="29351"/>
    <cellStyle name="Percent 2 12 6 6" xfId="29352"/>
    <cellStyle name="Percent 2 12 6 7" xfId="29353"/>
    <cellStyle name="Percent 2 12 6 8" xfId="29354"/>
    <cellStyle name="Percent 2 12 6 9" xfId="29355"/>
    <cellStyle name="Percent 2 12 7" xfId="29356"/>
    <cellStyle name="Percent 2 12 7 10" xfId="29357"/>
    <cellStyle name="Percent 2 12 7 2" xfId="29358"/>
    <cellStyle name="Percent 2 12 7 2 2" xfId="29359"/>
    <cellStyle name="Percent 2 12 7 3" xfId="29360"/>
    <cellStyle name="Percent 2 12 7 4" xfId="29361"/>
    <cellStyle name="Percent 2 12 7 5" xfId="29362"/>
    <cellStyle name="Percent 2 12 7 6" xfId="29363"/>
    <cellStyle name="Percent 2 12 7 7" xfId="29364"/>
    <cellStyle name="Percent 2 12 7 8" xfId="29365"/>
    <cellStyle name="Percent 2 12 7 9" xfId="29366"/>
    <cellStyle name="Percent 2 12 8" xfId="29367"/>
    <cellStyle name="Percent 2 12 8 2" xfId="29368"/>
    <cellStyle name="Percent 2 12 8 2 2" xfId="29369"/>
    <cellStyle name="Percent 2 12 8 3" xfId="29370"/>
    <cellStyle name="Percent 2 12 9" xfId="29371"/>
    <cellStyle name="Percent 2 12 9 2" xfId="29372"/>
    <cellStyle name="Percent 2 12 9 2 2" xfId="29373"/>
    <cellStyle name="Percent 2 12 9 3" xfId="29374"/>
    <cellStyle name="Percent 2 13" xfId="29375"/>
    <cellStyle name="Percent 2 13 10" xfId="29376"/>
    <cellStyle name="Percent 2 13 10 2" xfId="29377"/>
    <cellStyle name="Percent 2 13 10 2 2" xfId="29378"/>
    <cellStyle name="Percent 2 13 10 3" xfId="29379"/>
    <cellStyle name="Percent 2 13 11" xfId="29380"/>
    <cellStyle name="Percent 2 13 11 2" xfId="29381"/>
    <cellStyle name="Percent 2 13 11 2 2" xfId="29382"/>
    <cellStyle name="Percent 2 13 11 3" xfId="29383"/>
    <cellStyle name="Percent 2 13 12" xfId="29384"/>
    <cellStyle name="Percent 2 13 12 2" xfId="29385"/>
    <cellStyle name="Percent 2 13 12 2 2" xfId="29386"/>
    <cellStyle name="Percent 2 13 12 3" xfId="29387"/>
    <cellStyle name="Percent 2 13 13" xfId="29388"/>
    <cellStyle name="Percent 2 13 13 2" xfId="29389"/>
    <cellStyle name="Percent 2 13 13 2 2" xfId="29390"/>
    <cellStyle name="Percent 2 13 13 3" xfId="29391"/>
    <cellStyle name="Percent 2 13 14" xfId="29392"/>
    <cellStyle name="Percent 2 13 14 2" xfId="29393"/>
    <cellStyle name="Percent 2 13 14 2 2" xfId="29394"/>
    <cellStyle name="Percent 2 13 14 3" xfId="29395"/>
    <cellStyle name="Percent 2 13 15" xfId="29396"/>
    <cellStyle name="Percent 2 13 15 2" xfId="29397"/>
    <cellStyle name="Percent 2 13 15 2 2" xfId="29398"/>
    <cellStyle name="Percent 2 13 15 3" xfId="29399"/>
    <cellStyle name="Percent 2 13 16" xfId="29400"/>
    <cellStyle name="Percent 2 13 16 2" xfId="29401"/>
    <cellStyle name="Percent 2 13 16 2 2" xfId="29402"/>
    <cellStyle name="Percent 2 13 16 3" xfId="29403"/>
    <cellStyle name="Percent 2 13 17" xfId="29404"/>
    <cellStyle name="Percent 2 13 17 2" xfId="29405"/>
    <cellStyle name="Percent 2 13 17 2 2" xfId="29406"/>
    <cellStyle name="Percent 2 13 17 3" xfId="29407"/>
    <cellStyle name="Percent 2 13 18" xfId="29408"/>
    <cellStyle name="Percent 2 13 18 2" xfId="29409"/>
    <cellStyle name="Percent 2 13 18 2 2" xfId="29410"/>
    <cellStyle name="Percent 2 13 18 3" xfId="29411"/>
    <cellStyle name="Percent 2 13 19" xfId="29412"/>
    <cellStyle name="Percent 2 13 19 2" xfId="29413"/>
    <cellStyle name="Percent 2 13 19 2 2" xfId="29414"/>
    <cellStyle name="Percent 2 13 19 3" xfId="29415"/>
    <cellStyle name="Percent 2 13 2" xfId="29416"/>
    <cellStyle name="Percent 2 13 2 10" xfId="29417"/>
    <cellStyle name="Percent 2 13 2 10 2" xfId="29418"/>
    <cellStyle name="Percent 2 13 2 10 2 2" xfId="29419"/>
    <cellStyle name="Percent 2 13 2 10 3" xfId="29420"/>
    <cellStyle name="Percent 2 13 2 11" xfId="29421"/>
    <cellStyle name="Percent 2 13 2 11 2" xfId="29422"/>
    <cellStyle name="Percent 2 13 2 11 2 2" xfId="29423"/>
    <cellStyle name="Percent 2 13 2 11 3" xfId="29424"/>
    <cellStyle name="Percent 2 13 2 12" xfId="29425"/>
    <cellStyle name="Percent 2 13 2 12 2" xfId="29426"/>
    <cellStyle name="Percent 2 13 2 12 2 2" xfId="29427"/>
    <cellStyle name="Percent 2 13 2 12 3" xfId="29428"/>
    <cellStyle name="Percent 2 13 2 13" xfId="29429"/>
    <cellStyle name="Percent 2 13 2 13 2" xfId="29430"/>
    <cellStyle name="Percent 2 13 2 13 2 2" xfId="29431"/>
    <cellStyle name="Percent 2 13 2 13 3" xfId="29432"/>
    <cellStyle name="Percent 2 13 2 14" xfId="29433"/>
    <cellStyle name="Percent 2 13 2 14 2" xfId="29434"/>
    <cellStyle name="Percent 2 13 2 14 2 2" xfId="29435"/>
    <cellStyle name="Percent 2 13 2 14 3" xfId="29436"/>
    <cellStyle name="Percent 2 13 2 15" xfId="29437"/>
    <cellStyle name="Percent 2 13 2 15 2" xfId="29438"/>
    <cellStyle name="Percent 2 13 2 15 2 2" xfId="29439"/>
    <cellStyle name="Percent 2 13 2 15 3" xfId="29440"/>
    <cellStyle name="Percent 2 13 2 16" xfId="29441"/>
    <cellStyle name="Percent 2 13 2 16 2" xfId="29442"/>
    <cellStyle name="Percent 2 13 2 17" xfId="29443"/>
    <cellStyle name="Percent 2 13 2 18" xfId="29444"/>
    <cellStyle name="Percent 2 13 2 19" xfId="29445"/>
    <cellStyle name="Percent 2 13 2 2" xfId="29446"/>
    <cellStyle name="Percent 2 13 2 2 10" xfId="29447"/>
    <cellStyle name="Percent 2 13 2 2 2" xfId="29448"/>
    <cellStyle name="Percent 2 13 2 2 2 2" xfId="29449"/>
    <cellStyle name="Percent 2 13 2 2 3" xfId="29450"/>
    <cellStyle name="Percent 2 13 2 2 4" xfId="29451"/>
    <cellStyle name="Percent 2 13 2 2 5" xfId="29452"/>
    <cellStyle name="Percent 2 13 2 2 6" xfId="29453"/>
    <cellStyle name="Percent 2 13 2 2 7" xfId="29454"/>
    <cellStyle name="Percent 2 13 2 2 8" xfId="29455"/>
    <cellStyle name="Percent 2 13 2 2 9" xfId="29456"/>
    <cellStyle name="Percent 2 13 2 20" xfId="29457"/>
    <cellStyle name="Percent 2 13 2 21" xfId="29458"/>
    <cellStyle name="Percent 2 13 2 22" xfId="29459"/>
    <cellStyle name="Percent 2 13 2 23" xfId="29460"/>
    <cellStyle name="Percent 2 13 2 24" xfId="29461"/>
    <cellStyle name="Percent 2 13 2 3" xfId="29462"/>
    <cellStyle name="Percent 2 13 2 3 10" xfId="29463"/>
    <cellStyle name="Percent 2 13 2 3 2" xfId="29464"/>
    <cellStyle name="Percent 2 13 2 3 2 2" xfId="29465"/>
    <cellStyle name="Percent 2 13 2 3 3" xfId="29466"/>
    <cellStyle name="Percent 2 13 2 3 4" xfId="29467"/>
    <cellStyle name="Percent 2 13 2 3 5" xfId="29468"/>
    <cellStyle name="Percent 2 13 2 3 6" xfId="29469"/>
    <cellStyle name="Percent 2 13 2 3 7" xfId="29470"/>
    <cellStyle name="Percent 2 13 2 3 8" xfId="29471"/>
    <cellStyle name="Percent 2 13 2 3 9" xfId="29472"/>
    <cellStyle name="Percent 2 13 2 4" xfId="29473"/>
    <cellStyle name="Percent 2 13 2 4 2" xfId="29474"/>
    <cellStyle name="Percent 2 13 2 4 2 2" xfId="29475"/>
    <cellStyle name="Percent 2 13 2 4 3" xfId="29476"/>
    <cellStyle name="Percent 2 13 2 5" xfId="29477"/>
    <cellStyle name="Percent 2 13 2 5 2" xfId="29478"/>
    <cellStyle name="Percent 2 13 2 5 2 2" xfId="29479"/>
    <cellStyle name="Percent 2 13 2 5 3" xfId="29480"/>
    <cellStyle name="Percent 2 13 2 6" xfId="29481"/>
    <cellStyle name="Percent 2 13 2 6 2" xfId="29482"/>
    <cellStyle name="Percent 2 13 2 6 2 2" xfId="29483"/>
    <cellStyle name="Percent 2 13 2 6 3" xfId="29484"/>
    <cellStyle name="Percent 2 13 2 7" xfId="29485"/>
    <cellStyle name="Percent 2 13 2 7 2" xfId="29486"/>
    <cellStyle name="Percent 2 13 2 7 2 2" xfId="29487"/>
    <cellStyle name="Percent 2 13 2 7 3" xfId="29488"/>
    <cellStyle name="Percent 2 13 2 8" xfId="29489"/>
    <cellStyle name="Percent 2 13 2 8 2" xfId="29490"/>
    <cellStyle name="Percent 2 13 2 8 2 2" xfId="29491"/>
    <cellStyle name="Percent 2 13 2 8 3" xfId="29492"/>
    <cellStyle name="Percent 2 13 2 9" xfId="29493"/>
    <cellStyle name="Percent 2 13 2 9 2" xfId="29494"/>
    <cellStyle name="Percent 2 13 2 9 2 2" xfId="29495"/>
    <cellStyle name="Percent 2 13 2 9 3" xfId="29496"/>
    <cellStyle name="Percent 2 13 20" xfId="29497"/>
    <cellStyle name="Percent 2 13 20 2" xfId="29498"/>
    <cellStyle name="Percent 2 13 21" xfId="29499"/>
    <cellStyle name="Percent 2 13 22" xfId="29500"/>
    <cellStyle name="Percent 2 13 23" xfId="29501"/>
    <cellStyle name="Percent 2 13 24" xfId="29502"/>
    <cellStyle name="Percent 2 13 25" xfId="29503"/>
    <cellStyle name="Percent 2 13 26" xfId="29504"/>
    <cellStyle name="Percent 2 13 27" xfId="29505"/>
    <cellStyle name="Percent 2 13 28" xfId="29506"/>
    <cellStyle name="Percent 2 13 3" xfId="29507"/>
    <cellStyle name="Percent 2 13 3 10" xfId="29508"/>
    <cellStyle name="Percent 2 13 3 10 2" xfId="29509"/>
    <cellStyle name="Percent 2 13 3 10 2 2" xfId="29510"/>
    <cellStyle name="Percent 2 13 3 10 3" xfId="29511"/>
    <cellStyle name="Percent 2 13 3 11" xfId="29512"/>
    <cellStyle name="Percent 2 13 3 11 2" xfId="29513"/>
    <cellStyle name="Percent 2 13 3 11 2 2" xfId="29514"/>
    <cellStyle name="Percent 2 13 3 11 3" xfId="29515"/>
    <cellStyle name="Percent 2 13 3 12" xfId="29516"/>
    <cellStyle name="Percent 2 13 3 12 2" xfId="29517"/>
    <cellStyle name="Percent 2 13 3 12 2 2" xfId="29518"/>
    <cellStyle name="Percent 2 13 3 12 3" xfId="29519"/>
    <cellStyle name="Percent 2 13 3 13" xfId="29520"/>
    <cellStyle name="Percent 2 13 3 13 2" xfId="29521"/>
    <cellStyle name="Percent 2 13 3 13 2 2" xfId="29522"/>
    <cellStyle name="Percent 2 13 3 13 3" xfId="29523"/>
    <cellStyle name="Percent 2 13 3 14" xfId="29524"/>
    <cellStyle name="Percent 2 13 3 14 2" xfId="29525"/>
    <cellStyle name="Percent 2 13 3 14 2 2" xfId="29526"/>
    <cellStyle name="Percent 2 13 3 14 3" xfId="29527"/>
    <cellStyle name="Percent 2 13 3 15" xfId="29528"/>
    <cellStyle name="Percent 2 13 3 15 2" xfId="29529"/>
    <cellStyle name="Percent 2 13 3 15 2 2" xfId="29530"/>
    <cellStyle name="Percent 2 13 3 15 3" xfId="29531"/>
    <cellStyle name="Percent 2 13 3 16" xfId="29532"/>
    <cellStyle name="Percent 2 13 3 16 2" xfId="29533"/>
    <cellStyle name="Percent 2 13 3 17" xfId="29534"/>
    <cellStyle name="Percent 2 13 3 18" xfId="29535"/>
    <cellStyle name="Percent 2 13 3 19" xfId="29536"/>
    <cellStyle name="Percent 2 13 3 2" xfId="29537"/>
    <cellStyle name="Percent 2 13 3 2 10" xfId="29538"/>
    <cellStyle name="Percent 2 13 3 2 2" xfId="29539"/>
    <cellStyle name="Percent 2 13 3 2 2 2" xfId="29540"/>
    <cellStyle name="Percent 2 13 3 2 3" xfId="29541"/>
    <cellStyle name="Percent 2 13 3 2 4" xfId="29542"/>
    <cellStyle name="Percent 2 13 3 2 5" xfId="29543"/>
    <cellStyle name="Percent 2 13 3 2 6" xfId="29544"/>
    <cellStyle name="Percent 2 13 3 2 7" xfId="29545"/>
    <cellStyle name="Percent 2 13 3 2 8" xfId="29546"/>
    <cellStyle name="Percent 2 13 3 2 9" xfId="29547"/>
    <cellStyle name="Percent 2 13 3 20" xfId="29548"/>
    <cellStyle name="Percent 2 13 3 21" xfId="29549"/>
    <cellStyle name="Percent 2 13 3 22" xfId="29550"/>
    <cellStyle name="Percent 2 13 3 23" xfId="29551"/>
    <cellStyle name="Percent 2 13 3 24" xfId="29552"/>
    <cellStyle name="Percent 2 13 3 3" xfId="29553"/>
    <cellStyle name="Percent 2 13 3 3 10" xfId="29554"/>
    <cellStyle name="Percent 2 13 3 3 2" xfId="29555"/>
    <cellStyle name="Percent 2 13 3 3 2 2" xfId="29556"/>
    <cellStyle name="Percent 2 13 3 3 3" xfId="29557"/>
    <cellStyle name="Percent 2 13 3 3 4" xfId="29558"/>
    <cellStyle name="Percent 2 13 3 3 5" xfId="29559"/>
    <cellStyle name="Percent 2 13 3 3 6" xfId="29560"/>
    <cellStyle name="Percent 2 13 3 3 7" xfId="29561"/>
    <cellStyle name="Percent 2 13 3 3 8" xfId="29562"/>
    <cellStyle name="Percent 2 13 3 3 9" xfId="29563"/>
    <cellStyle name="Percent 2 13 3 4" xfId="29564"/>
    <cellStyle name="Percent 2 13 3 4 2" xfId="29565"/>
    <cellStyle name="Percent 2 13 3 4 2 2" xfId="29566"/>
    <cellStyle name="Percent 2 13 3 4 3" xfId="29567"/>
    <cellStyle name="Percent 2 13 3 5" xfId="29568"/>
    <cellStyle name="Percent 2 13 3 5 2" xfId="29569"/>
    <cellStyle name="Percent 2 13 3 5 2 2" xfId="29570"/>
    <cellStyle name="Percent 2 13 3 5 3" xfId="29571"/>
    <cellStyle name="Percent 2 13 3 6" xfId="29572"/>
    <cellStyle name="Percent 2 13 3 6 2" xfId="29573"/>
    <cellStyle name="Percent 2 13 3 6 2 2" xfId="29574"/>
    <cellStyle name="Percent 2 13 3 6 3" xfId="29575"/>
    <cellStyle name="Percent 2 13 3 7" xfId="29576"/>
    <cellStyle name="Percent 2 13 3 7 2" xfId="29577"/>
    <cellStyle name="Percent 2 13 3 7 2 2" xfId="29578"/>
    <cellStyle name="Percent 2 13 3 7 3" xfId="29579"/>
    <cellStyle name="Percent 2 13 3 8" xfId="29580"/>
    <cellStyle name="Percent 2 13 3 8 2" xfId="29581"/>
    <cellStyle name="Percent 2 13 3 8 2 2" xfId="29582"/>
    <cellStyle name="Percent 2 13 3 8 3" xfId="29583"/>
    <cellStyle name="Percent 2 13 3 9" xfId="29584"/>
    <cellStyle name="Percent 2 13 3 9 2" xfId="29585"/>
    <cellStyle name="Percent 2 13 3 9 2 2" xfId="29586"/>
    <cellStyle name="Percent 2 13 3 9 3" xfId="29587"/>
    <cellStyle name="Percent 2 13 4" xfId="29588"/>
    <cellStyle name="Percent 2 13 4 10" xfId="29589"/>
    <cellStyle name="Percent 2 13 4 10 2" xfId="29590"/>
    <cellStyle name="Percent 2 13 4 10 2 2" xfId="29591"/>
    <cellStyle name="Percent 2 13 4 10 3" xfId="29592"/>
    <cellStyle name="Percent 2 13 4 11" xfId="29593"/>
    <cellStyle name="Percent 2 13 4 11 2" xfId="29594"/>
    <cellStyle name="Percent 2 13 4 11 2 2" xfId="29595"/>
    <cellStyle name="Percent 2 13 4 11 3" xfId="29596"/>
    <cellStyle name="Percent 2 13 4 12" xfId="29597"/>
    <cellStyle name="Percent 2 13 4 12 2" xfId="29598"/>
    <cellStyle name="Percent 2 13 4 12 2 2" xfId="29599"/>
    <cellStyle name="Percent 2 13 4 12 3" xfId="29600"/>
    <cellStyle name="Percent 2 13 4 13" xfId="29601"/>
    <cellStyle name="Percent 2 13 4 13 2" xfId="29602"/>
    <cellStyle name="Percent 2 13 4 13 2 2" xfId="29603"/>
    <cellStyle name="Percent 2 13 4 13 3" xfId="29604"/>
    <cellStyle name="Percent 2 13 4 14" xfId="29605"/>
    <cellStyle name="Percent 2 13 4 14 2" xfId="29606"/>
    <cellStyle name="Percent 2 13 4 14 2 2" xfId="29607"/>
    <cellStyle name="Percent 2 13 4 14 3" xfId="29608"/>
    <cellStyle name="Percent 2 13 4 15" xfId="29609"/>
    <cellStyle name="Percent 2 13 4 15 2" xfId="29610"/>
    <cellStyle name="Percent 2 13 4 15 2 2" xfId="29611"/>
    <cellStyle name="Percent 2 13 4 15 3" xfId="29612"/>
    <cellStyle name="Percent 2 13 4 16" xfId="29613"/>
    <cellStyle name="Percent 2 13 4 16 2" xfId="29614"/>
    <cellStyle name="Percent 2 13 4 17" xfId="29615"/>
    <cellStyle name="Percent 2 13 4 18" xfId="29616"/>
    <cellStyle name="Percent 2 13 4 19" xfId="29617"/>
    <cellStyle name="Percent 2 13 4 2" xfId="29618"/>
    <cellStyle name="Percent 2 13 4 2 10" xfId="29619"/>
    <cellStyle name="Percent 2 13 4 2 2" xfId="29620"/>
    <cellStyle name="Percent 2 13 4 2 2 2" xfId="29621"/>
    <cellStyle name="Percent 2 13 4 2 3" xfId="29622"/>
    <cellStyle name="Percent 2 13 4 2 4" xfId="29623"/>
    <cellStyle name="Percent 2 13 4 2 5" xfId="29624"/>
    <cellStyle name="Percent 2 13 4 2 6" xfId="29625"/>
    <cellStyle name="Percent 2 13 4 2 7" xfId="29626"/>
    <cellStyle name="Percent 2 13 4 2 8" xfId="29627"/>
    <cellStyle name="Percent 2 13 4 2 9" xfId="29628"/>
    <cellStyle name="Percent 2 13 4 20" xfId="29629"/>
    <cellStyle name="Percent 2 13 4 21" xfId="29630"/>
    <cellStyle name="Percent 2 13 4 22" xfId="29631"/>
    <cellStyle name="Percent 2 13 4 23" xfId="29632"/>
    <cellStyle name="Percent 2 13 4 24" xfId="29633"/>
    <cellStyle name="Percent 2 13 4 3" xfId="29634"/>
    <cellStyle name="Percent 2 13 4 3 10" xfId="29635"/>
    <cellStyle name="Percent 2 13 4 3 2" xfId="29636"/>
    <cellStyle name="Percent 2 13 4 3 2 2" xfId="29637"/>
    <cellStyle name="Percent 2 13 4 3 3" xfId="29638"/>
    <cellStyle name="Percent 2 13 4 3 4" xfId="29639"/>
    <cellStyle name="Percent 2 13 4 3 5" xfId="29640"/>
    <cellStyle name="Percent 2 13 4 3 6" xfId="29641"/>
    <cellStyle name="Percent 2 13 4 3 7" xfId="29642"/>
    <cellStyle name="Percent 2 13 4 3 8" xfId="29643"/>
    <cellStyle name="Percent 2 13 4 3 9" xfId="29644"/>
    <cellStyle name="Percent 2 13 4 4" xfId="29645"/>
    <cellStyle name="Percent 2 13 4 4 2" xfId="29646"/>
    <cellStyle name="Percent 2 13 4 4 2 2" xfId="29647"/>
    <cellStyle name="Percent 2 13 4 4 3" xfId="29648"/>
    <cellStyle name="Percent 2 13 4 5" xfId="29649"/>
    <cellStyle name="Percent 2 13 4 5 2" xfId="29650"/>
    <cellStyle name="Percent 2 13 4 5 2 2" xfId="29651"/>
    <cellStyle name="Percent 2 13 4 5 3" xfId="29652"/>
    <cellStyle name="Percent 2 13 4 6" xfId="29653"/>
    <cellStyle name="Percent 2 13 4 6 2" xfId="29654"/>
    <cellStyle name="Percent 2 13 4 6 2 2" xfId="29655"/>
    <cellStyle name="Percent 2 13 4 6 3" xfId="29656"/>
    <cellStyle name="Percent 2 13 4 7" xfId="29657"/>
    <cellStyle name="Percent 2 13 4 7 2" xfId="29658"/>
    <cellStyle name="Percent 2 13 4 7 2 2" xfId="29659"/>
    <cellStyle name="Percent 2 13 4 7 3" xfId="29660"/>
    <cellStyle name="Percent 2 13 4 8" xfId="29661"/>
    <cellStyle name="Percent 2 13 4 8 2" xfId="29662"/>
    <cellStyle name="Percent 2 13 4 8 2 2" xfId="29663"/>
    <cellStyle name="Percent 2 13 4 8 3" xfId="29664"/>
    <cellStyle name="Percent 2 13 4 9" xfId="29665"/>
    <cellStyle name="Percent 2 13 4 9 2" xfId="29666"/>
    <cellStyle name="Percent 2 13 4 9 2 2" xfId="29667"/>
    <cellStyle name="Percent 2 13 4 9 3" xfId="29668"/>
    <cellStyle name="Percent 2 13 5" xfId="29669"/>
    <cellStyle name="Percent 2 13 5 10" xfId="29670"/>
    <cellStyle name="Percent 2 13 5 10 2" xfId="29671"/>
    <cellStyle name="Percent 2 13 5 10 2 2" xfId="29672"/>
    <cellStyle name="Percent 2 13 5 10 3" xfId="29673"/>
    <cellStyle name="Percent 2 13 5 11" xfId="29674"/>
    <cellStyle name="Percent 2 13 5 11 2" xfId="29675"/>
    <cellStyle name="Percent 2 13 5 11 2 2" xfId="29676"/>
    <cellStyle name="Percent 2 13 5 11 3" xfId="29677"/>
    <cellStyle name="Percent 2 13 5 12" xfId="29678"/>
    <cellStyle name="Percent 2 13 5 12 2" xfId="29679"/>
    <cellStyle name="Percent 2 13 5 12 2 2" xfId="29680"/>
    <cellStyle name="Percent 2 13 5 12 3" xfId="29681"/>
    <cellStyle name="Percent 2 13 5 13" xfId="29682"/>
    <cellStyle name="Percent 2 13 5 13 2" xfId="29683"/>
    <cellStyle name="Percent 2 13 5 13 2 2" xfId="29684"/>
    <cellStyle name="Percent 2 13 5 13 3" xfId="29685"/>
    <cellStyle name="Percent 2 13 5 14" xfId="29686"/>
    <cellStyle name="Percent 2 13 5 14 2" xfId="29687"/>
    <cellStyle name="Percent 2 13 5 14 2 2" xfId="29688"/>
    <cellStyle name="Percent 2 13 5 14 3" xfId="29689"/>
    <cellStyle name="Percent 2 13 5 15" xfId="29690"/>
    <cellStyle name="Percent 2 13 5 15 2" xfId="29691"/>
    <cellStyle name="Percent 2 13 5 15 2 2" xfId="29692"/>
    <cellStyle name="Percent 2 13 5 15 3" xfId="29693"/>
    <cellStyle name="Percent 2 13 5 16" xfId="29694"/>
    <cellStyle name="Percent 2 13 5 16 2" xfId="29695"/>
    <cellStyle name="Percent 2 13 5 17" xfId="29696"/>
    <cellStyle name="Percent 2 13 5 18" xfId="29697"/>
    <cellStyle name="Percent 2 13 5 19" xfId="29698"/>
    <cellStyle name="Percent 2 13 5 2" xfId="29699"/>
    <cellStyle name="Percent 2 13 5 2 10" xfId="29700"/>
    <cellStyle name="Percent 2 13 5 2 2" xfId="29701"/>
    <cellStyle name="Percent 2 13 5 2 2 2" xfId="29702"/>
    <cellStyle name="Percent 2 13 5 2 3" xfId="29703"/>
    <cellStyle name="Percent 2 13 5 2 4" xfId="29704"/>
    <cellStyle name="Percent 2 13 5 2 5" xfId="29705"/>
    <cellStyle name="Percent 2 13 5 2 6" xfId="29706"/>
    <cellStyle name="Percent 2 13 5 2 7" xfId="29707"/>
    <cellStyle name="Percent 2 13 5 2 8" xfId="29708"/>
    <cellStyle name="Percent 2 13 5 2 9" xfId="29709"/>
    <cellStyle name="Percent 2 13 5 20" xfId="29710"/>
    <cellStyle name="Percent 2 13 5 21" xfId="29711"/>
    <cellStyle name="Percent 2 13 5 22" xfId="29712"/>
    <cellStyle name="Percent 2 13 5 23" xfId="29713"/>
    <cellStyle name="Percent 2 13 5 24" xfId="29714"/>
    <cellStyle name="Percent 2 13 5 3" xfId="29715"/>
    <cellStyle name="Percent 2 13 5 3 10" xfId="29716"/>
    <cellStyle name="Percent 2 13 5 3 2" xfId="29717"/>
    <cellStyle name="Percent 2 13 5 3 2 2" xfId="29718"/>
    <cellStyle name="Percent 2 13 5 3 3" xfId="29719"/>
    <cellStyle name="Percent 2 13 5 3 4" xfId="29720"/>
    <cellStyle name="Percent 2 13 5 3 5" xfId="29721"/>
    <cellStyle name="Percent 2 13 5 3 6" xfId="29722"/>
    <cellStyle name="Percent 2 13 5 3 7" xfId="29723"/>
    <cellStyle name="Percent 2 13 5 3 8" xfId="29724"/>
    <cellStyle name="Percent 2 13 5 3 9" xfId="29725"/>
    <cellStyle name="Percent 2 13 5 4" xfId="29726"/>
    <cellStyle name="Percent 2 13 5 4 2" xfId="29727"/>
    <cellStyle name="Percent 2 13 5 4 2 2" xfId="29728"/>
    <cellStyle name="Percent 2 13 5 4 3" xfId="29729"/>
    <cellStyle name="Percent 2 13 5 5" xfId="29730"/>
    <cellStyle name="Percent 2 13 5 5 2" xfId="29731"/>
    <cellStyle name="Percent 2 13 5 5 2 2" xfId="29732"/>
    <cellStyle name="Percent 2 13 5 5 3" xfId="29733"/>
    <cellStyle name="Percent 2 13 5 6" xfId="29734"/>
    <cellStyle name="Percent 2 13 5 6 2" xfId="29735"/>
    <cellStyle name="Percent 2 13 5 6 2 2" xfId="29736"/>
    <cellStyle name="Percent 2 13 5 6 3" xfId="29737"/>
    <cellStyle name="Percent 2 13 5 7" xfId="29738"/>
    <cellStyle name="Percent 2 13 5 7 2" xfId="29739"/>
    <cellStyle name="Percent 2 13 5 7 2 2" xfId="29740"/>
    <cellStyle name="Percent 2 13 5 7 3" xfId="29741"/>
    <cellStyle name="Percent 2 13 5 8" xfId="29742"/>
    <cellStyle name="Percent 2 13 5 8 2" xfId="29743"/>
    <cellStyle name="Percent 2 13 5 8 2 2" xfId="29744"/>
    <cellStyle name="Percent 2 13 5 8 3" xfId="29745"/>
    <cellStyle name="Percent 2 13 5 9" xfId="29746"/>
    <cellStyle name="Percent 2 13 5 9 2" xfId="29747"/>
    <cellStyle name="Percent 2 13 5 9 2 2" xfId="29748"/>
    <cellStyle name="Percent 2 13 5 9 3" xfId="29749"/>
    <cellStyle name="Percent 2 13 6" xfId="29750"/>
    <cellStyle name="Percent 2 13 6 10" xfId="29751"/>
    <cellStyle name="Percent 2 13 6 2" xfId="29752"/>
    <cellStyle name="Percent 2 13 6 2 2" xfId="29753"/>
    <cellStyle name="Percent 2 13 6 3" xfId="29754"/>
    <cellStyle name="Percent 2 13 6 4" xfId="29755"/>
    <cellStyle name="Percent 2 13 6 5" xfId="29756"/>
    <cellStyle name="Percent 2 13 6 6" xfId="29757"/>
    <cellStyle name="Percent 2 13 6 7" xfId="29758"/>
    <cellStyle name="Percent 2 13 6 8" xfId="29759"/>
    <cellStyle name="Percent 2 13 6 9" xfId="29760"/>
    <cellStyle name="Percent 2 13 7" xfId="29761"/>
    <cellStyle name="Percent 2 13 7 10" xfId="29762"/>
    <cellStyle name="Percent 2 13 7 2" xfId="29763"/>
    <cellStyle name="Percent 2 13 7 2 2" xfId="29764"/>
    <cellStyle name="Percent 2 13 7 3" xfId="29765"/>
    <cellStyle name="Percent 2 13 7 4" xfId="29766"/>
    <cellStyle name="Percent 2 13 7 5" xfId="29767"/>
    <cellStyle name="Percent 2 13 7 6" xfId="29768"/>
    <cellStyle name="Percent 2 13 7 7" xfId="29769"/>
    <cellStyle name="Percent 2 13 7 8" xfId="29770"/>
    <cellStyle name="Percent 2 13 7 9" xfId="29771"/>
    <cellStyle name="Percent 2 13 8" xfId="29772"/>
    <cellStyle name="Percent 2 13 8 2" xfId="29773"/>
    <cellStyle name="Percent 2 13 8 2 2" xfId="29774"/>
    <cellStyle name="Percent 2 13 8 3" xfId="29775"/>
    <cellStyle name="Percent 2 13 9" xfId="29776"/>
    <cellStyle name="Percent 2 13 9 2" xfId="29777"/>
    <cellStyle name="Percent 2 13 9 2 2" xfId="29778"/>
    <cellStyle name="Percent 2 13 9 3" xfId="29779"/>
    <cellStyle name="Percent 2 14" xfId="29780"/>
    <cellStyle name="Percent 2 14 10" xfId="29781"/>
    <cellStyle name="Percent 2 14 10 2" xfId="29782"/>
    <cellStyle name="Percent 2 14 10 2 2" xfId="29783"/>
    <cellStyle name="Percent 2 14 10 3" xfId="29784"/>
    <cellStyle name="Percent 2 14 11" xfId="29785"/>
    <cellStyle name="Percent 2 14 11 2" xfId="29786"/>
    <cellStyle name="Percent 2 14 11 2 2" xfId="29787"/>
    <cellStyle name="Percent 2 14 11 3" xfId="29788"/>
    <cellStyle name="Percent 2 14 12" xfId="29789"/>
    <cellStyle name="Percent 2 14 12 2" xfId="29790"/>
    <cellStyle name="Percent 2 14 12 2 2" xfId="29791"/>
    <cellStyle name="Percent 2 14 12 3" xfId="29792"/>
    <cellStyle name="Percent 2 14 13" xfId="29793"/>
    <cellStyle name="Percent 2 14 13 2" xfId="29794"/>
    <cellStyle name="Percent 2 14 13 2 2" xfId="29795"/>
    <cellStyle name="Percent 2 14 13 3" xfId="29796"/>
    <cellStyle name="Percent 2 14 14" xfId="29797"/>
    <cellStyle name="Percent 2 14 14 2" xfId="29798"/>
    <cellStyle name="Percent 2 14 14 2 2" xfId="29799"/>
    <cellStyle name="Percent 2 14 14 3" xfId="29800"/>
    <cellStyle name="Percent 2 14 15" xfId="29801"/>
    <cellStyle name="Percent 2 14 15 2" xfId="29802"/>
    <cellStyle name="Percent 2 14 15 2 2" xfId="29803"/>
    <cellStyle name="Percent 2 14 15 3" xfId="29804"/>
    <cellStyle name="Percent 2 14 16" xfId="29805"/>
    <cellStyle name="Percent 2 14 16 2" xfId="29806"/>
    <cellStyle name="Percent 2 14 16 2 2" xfId="29807"/>
    <cellStyle name="Percent 2 14 16 3" xfId="29808"/>
    <cellStyle name="Percent 2 14 17" xfId="29809"/>
    <cellStyle name="Percent 2 14 17 2" xfId="29810"/>
    <cellStyle name="Percent 2 14 17 2 2" xfId="29811"/>
    <cellStyle name="Percent 2 14 17 3" xfId="29812"/>
    <cellStyle name="Percent 2 14 18" xfId="29813"/>
    <cellStyle name="Percent 2 14 18 2" xfId="29814"/>
    <cellStyle name="Percent 2 14 18 2 2" xfId="29815"/>
    <cellStyle name="Percent 2 14 18 3" xfId="29816"/>
    <cellStyle name="Percent 2 14 19" xfId="29817"/>
    <cellStyle name="Percent 2 14 19 2" xfId="29818"/>
    <cellStyle name="Percent 2 14 19 2 2" xfId="29819"/>
    <cellStyle name="Percent 2 14 19 3" xfId="29820"/>
    <cellStyle name="Percent 2 14 2" xfId="29821"/>
    <cellStyle name="Percent 2 14 2 10" xfId="29822"/>
    <cellStyle name="Percent 2 14 2 10 2" xfId="29823"/>
    <cellStyle name="Percent 2 14 2 10 2 2" xfId="29824"/>
    <cellStyle name="Percent 2 14 2 10 3" xfId="29825"/>
    <cellStyle name="Percent 2 14 2 11" xfId="29826"/>
    <cellStyle name="Percent 2 14 2 11 2" xfId="29827"/>
    <cellStyle name="Percent 2 14 2 11 2 2" xfId="29828"/>
    <cellStyle name="Percent 2 14 2 11 3" xfId="29829"/>
    <cellStyle name="Percent 2 14 2 12" xfId="29830"/>
    <cellStyle name="Percent 2 14 2 12 2" xfId="29831"/>
    <cellStyle name="Percent 2 14 2 12 2 2" xfId="29832"/>
    <cellStyle name="Percent 2 14 2 12 3" xfId="29833"/>
    <cellStyle name="Percent 2 14 2 13" xfId="29834"/>
    <cellStyle name="Percent 2 14 2 13 2" xfId="29835"/>
    <cellStyle name="Percent 2 14 2 13 2 2" xfId="29836"/>
    <cellStyle name="Percent 2 14 2 13 3" xfId="29837"/>
    <cellStyle name="Percent 2 14 2 14" xfId="29838"/>
    <cellStyle name="Percent 2 14 2 14 2" xfId="29839"/>
    <cellStyle name="Percent 2 14 2 14 2 2" xfId="29840"/>
    <cellStyle name="Percent 2 14 2 14 3" xfId="29841"/>
    <cellStyle name="Percent 2 14 2 15" xfId="29842"/>
    <cellStyle name="Percent 2 14 2 15 2" xfId="29843"/>
    <cellStyle name="Percent 2 14 2 15 2 2" xfId="29844"/>
    <cellStyle name="Percent 2 14 2 15 3" xfId="29845"/>
    <cellStyle name="Percent 2 14 2 16" xfId="29846"/>
    <cellStyle name="Percent 2 14 2 16 2" xfId="29847"/>
    <cellStyle name="Percent 2 14 2 17" xfId="29848"/>
    <cellStyle name="Percent 2 14 2 18" xfId="29849"/>
    <cellStyle name="Percent 2 14 2 19" xfId="29850"/>
    <cellStyle name="Percent 2 14 2 2" xfId="29851"/>
    <cellStyle name="Percent 2 14 2 2 10" xfId="29852"/>
    <cellStyle name="Percent 2 14 2 2 2" xfId="29853"/>
    <cellStyle name="Percent 2 14 2 2 2 2" xfId="29854"/>
    <cellStyle name="Percent 2 14 2 2 3" xfId="29855"/>
    <cellStyle name="Percent 2 14 2 2 4" xfId="29856"/>
    <cellStyle name="Percent 2 14 2 2 5" xfId="29857"/>
    <cellStyle name="Percent 2 14 2 2 6" xfId="29858"/>
    <cellStyle name="Percent 2 14 2 2 7" xfId="29859"/>
    <cellStyle name="Percent 2 14 2 2 8" xfId="29860"/>
    <cellStyle name="Percent 2 14 2 2 9" xfId="29861"/>
    <cellStyle name="Percent 2 14 2 20" xfId="29862"/>
    <cellStyle name="Percent 2 14 2 21" xfId="29863"/>
    <cellStyle name="Percent 2 14 2 22" xfId="29864"/>
    <cellStyle name="Percent 2 14 2 23" xfId="29865"/>
    <cellStyle name="Percent 2 14 2 24" xfId="29866"/>
    <cellStyle name="Percent 2 14 2 3" xfId="29867"/>
    <cellStyle name="Percent 2 14 2 3 10" xfId="29868"/>
    <cellStyle name="Percent 2 14 2 3 2" xfId="29869"/>
    <cellStyle name="Percent 2 14 2 3 2 2" xfId="29870"/>
    <cellStyle name="Percent 2 14 2 3 3" xfId="29871"/>
    <cellStyle name="Percent 2 14 2 3 4" xfId="29872"/>
    <cellStyle name="Percent 2 14 2 3 5" xfId="29873"/>
    <cellStyle name="Percent 2 14 2 3 6" xfId="29874"/>
    <cellStyle name="Percent 2 14 2 3 7" xfId="29875"/>
    <cellStyle name="Percent 2 14 2 3 8" xfId="29876"/>
    <cellStyle name="Percent 2 14 2 3 9" xfId="29877"/>
    <cellStyle name="Percent 2 14 2 4" xfId="29878"/>
    <cellStyle name="Percent 2 14 2 4 2" xfId="29879"/>
    <cellStyle name="Percent 2 14 2 4 2 2" xfId="29880"/>
    <cellStyle name="Percent 2 14 2 4 3" xfId="29881"/>
    <cellStyle name="Percent 2 14 2 5" xfId="29882"/>
    <cellStyle name="Percent 2 14 2 5 2" xfId="29883"/>
    <cellStyle name="Percent 2 14 2 5 2 2" xfId="29884"/>
    <cellStyle name="Percent 2 14 2 5 3" xfId="29885"/>
    <cellStyle name="Percent 2 14 2 6" xfId="29886"/>
    <cellStyle name="Percent 2 14 2 6 2" xfId="29887"/>
    <cellStyle name="Percent 2 14 2 6 2 2" xfId="29888"/>
    <cellStyle name="Percent 2 14 2 6 3" xfId="29889"/>
    <cellStyle name="Percent 2 14 2 7" xfId="29890"/>
    <cellStyle name="Percent 2 14 2 7 2" xfId="29891"/>
    <cellStyle name="Percent 2 14 2 7 2 2" xfId="29892"/>
    <cellStyle name="Percent 2 14 2 7 3" xfId="29893"/>
    <cellStyle name="Percent 2 14 2 8" xfId="29894"/>
    <cellStyle name="Percent 2 14 2 8 2" xfId="29895"/>
    <cellStyle name="Percent 2 14 2 8 2 2" xfId="29896"/>
    <cellStyle name="Percent 2 14 2 8 3" xfId="29897"/>
    <cellStyle name="Percent 2 14 2 9" xfId="29898"/>
    <cellStyle name="Percent 2 14 2 9 2" xfId="29899"/>
    <cellStyle name="Percent 2 14 2 9 2 2" xfId="29900"/>
    <cellStyle name="Percent 2 14 2 9 3" xfId="29901"/>
    <cellStyle name="Percent 2 14 20" xfId="29902"/>
    <cellStyle name="Percent 2 14 20 2" xfId="29903"/>
    <cellStyle name="Percent 2 14 21" xfId="29904"/>
    <cellStyle name="Percent 2 14 22" xfId="29905"/>
    <cellStyle name="Percent 2 14 23" xfId="29906"/>
    <cellStyle name="Percent 2 14 24" xfId="29907"/>
    <cellStyle name="Percent 2 14 25" xfId="29908"/>
    <cellStyle name="Percent 2 14 26" xfId="29909"/>
    <cellStyle name="Percent 2 14 27" xfId="29910"/>
    <cellStyle name="Percent 2 14 28" xfId="29911"/>
    <cellStyle name="Percent 2 14 3" xfId="29912"/>
    <cellStyle name="Percent 2 14 3 10" xfId="29913"/>
    <cellStyle name="Percent 2 14 3 10 2" xfId="29914"/>
    <cellStyle name="Percent 2 14 3 10 2 2" xfId="29915"/>
    <cellStyle name="Percent 2 14 3 10 3" xfId="29916"/>
    <cellStyle name="Percent 2 14 3 11" xfId="29917"/>
    <cellStyle name="Percent 2 14 3 11 2" xfId="29918"/>
    <cellStyle name="Percent 2 14 3 11 2 2" xfId="29919"/>
    <cellStyle name="Percent 2 14 3 11 3" xfId="29920"/>
    <cellStyle name="Percent 2 14 3 12" xfId="29921"/>
    <cellStyle name="Percent 2 14 3 12 2" xfId="29922"/>
    <cellStyle name="Percent 2 14 3 12 2 2" xfId="29923"/>
    <cellStyle name="Percent 2 14 3 12 3" xfId="29924"/>
    <cellStyle name="Percent 2 14 3 13" xfId="29925"/>
    <cellStyle name="Percent 2 14 3 13 2" xfId="29926"/>
    <cellStyle name="Percent 2 14 3 13 2 2" xfId="29927"/>
    <cellStyle name="Percent 2 14 3 13 3" xfId="29928"/>
    <cellStyle name="Percent 2 14 3 14" xfId="29929"/>
    <cellStyle name="Percent 2 14 3 14 2" xfId="29930"/>
    <cellStyle name="Percent 2 14 3 14 2 2" xfId="29931"/>
    <cellStyle name="Percent 2 14 3 14 3" xfId="29932"/>
    <cellStyle name="Percent 2 14 3 15" xfId="29933"/>
    <cellStyle name="Percent 2 14 3 15 2" xfId="29934"/>
    <cellStyle name="Percent 2 14 3 15 2 2" xfId="29935"/>
    <cellStyle name="Percent 2 14 3 15 3" xfId="29936"/>
    <cellStyle name="Percent 2 14 3 16" xfId="29937"/>
    <cellStyle name="Percent 2 14 3 16 2" xfId="29938"/>
    <cellStyle name="Percent 2 14 3 17" xfId="29939"/>
    <cellStyle name="Percent 2 14 3 18" xfId="29940"/>
    <cellStyle name="Percent 2 14 3 19" xfId="29941"/>
    <cellStyle name="Percent 2 14 3 2" xfId="29942"/>
    <cellStyle name="Percent 2 14 3 2 10" xfId="29943"/>
    <cellStyle name="Percent 2 14 3 2 2" xfId="29944"/>
    <cellStyle name="Percent 2 14 3 2 2 2" xfId="29945"/>
    <cellStyle name="Percent 2 14 3 2 3" xfId="29946"/>
    <cellStyle name="Percent 2 14 3 2 4" xfId="29947"/>
    <cellStyle name="Percent 2 14 3 2 5" xfId="29948"/>
    <cellStyle name="Percent 2 14 3 2 6" xfId="29949"/>
    <cellStyle name="Percent 2 14 3 2 7" xfId="29950"/>
    <cellStyle name="Percent 2 14 3 2 8" xfId="29951"/>
    <cellStyle name="Percent 2 14 3 2 9" xfId="29952"/>
    <cellStyle name="Percent 2 14 3 20" xfId="29953"/>
    <cellStyle name="Percent 2 14 3 21" xfId="29954"/>
    <cellStyle name="Percent 2 14 3 22" xfId="29955"/>
    <cellStyle name="Percent 2 14 3 23" xfId="29956"/>
    <cellStyle name="Percent 2 14 3 24" xfId="29957"/>
    <cellStyle name="Percent 2 14 3 3" xfId="29958"/>
    <cellStyle name="Percent 2 14 3 3 10" xfId="29959"/>
    <cellStyle name="Percent 2 14 3 3 2" xfId="29960"/>
    <cellStyle name="Percent 2 14 3 3 2 2" xfId="29961"/>
    <cellStyle name="Percent 2 14 3 3 3" xfId="29962"/>
    <cellStyle name="Percent 2 14 3 3 4" xfId="29963"/>
    <cellStyle name="Percent 2 14 3 3 5" xfId="29964"/>
    <cellStyle name="Percent 2 14 3 3 6" xfId="29965"/>
    <cellStyle name="Percent 2 14 3 3 7" xfId="29966"/>
    <cellStyle name="Percent 2 14 3 3 8" xfId="29967"/>
    <cellStyle name="Percent 2 14 3 3 9" xfId="29968"/>
    <cellStyle name="Percent 2 14 3 4" xfId="29969"/>
    <cellStyle name="Percent 2 14 3 4 2" xfId="29970"/>
    <cellStyle name="Percent 2 14 3 4 2 2" xfId="29971"/>
    <cellStyle name="Percent 2 14 3 4 3" xfId="29972"/>
    <cellStyle name="Percent 2 14 3 5" xfId="29973"/>
    <cellStyle name="Percent 2 14 3 5 2" xfId="29974"/>
    <cellStyle name="Percent 2 14 3 5 2 2" xfId="29975"/>
    <cellStyle name="Percent 2 14 3 5 3" xfId="29976"/>
    <cellStyle name="Percent 2 14 3 6" xfId="29977"/>
    <cellStyle name="Percent 2 14 3 6 2" xfId="29978"/>
    <cellStyle name="Percent 2 14 3 6 2 2" xfId="29979"/>
    <cellStyle name="Percent 2 14 3 6 3" xfId="29980"/>
    <cellStyle name="Percent 2 14 3 7" xfId="29981"/>
    <cellStyle name="Percent 2 14 3 7 2" xfId="29982"/>
    <cellStyle name="Percent 2 14 3 7 2 2" xfId="29983"/>
    <cellStyle name="Percent 2 14 3 7 3" xfId="29984"/>
    <cellStyle name="Percent 2 14 3 8" xfId="29985"/>
    <cellStyle name="Percent 2 14 3 8 2" xfId="29986"/>
    <cellStyle name="Percent 2 14 3 8 2 2" xfId="29987"/>
    <cellStyle name="Percent 2 14 3 8 3" xfId="29988"/>
    <cellStyle name="Percent 2 14 3 9" xfId="29989"/>
    <cellStyle name="Percent 2 14 3 9 2" xfId="29990"/>
    <cellStyle name="Percent 2 14 3 9 2 2" xfId="29991"/>
    <cellStyle name="Percent 2 14 3 9 3" xfId="29992"/>
    <cellStyle name="Percent 2 14 4" xfId="29993"/>
    <cellStyle name="Percent 2 14 4 10" xfId="29994"/>
    <cellStyle name="Percent 2 14 4 10 2" xfId="29995"/>
    <cellStyle name="Percent 2 14 4 10 2 2" xfId="29996"/>
    <cellStyle name="Percent 2 14 4 10 3" xfId="29997"/>
    <cellStyle name="Percent 2 14 4 11" xfId="29998"/>
    <cellStyle name="Percent 2 14 4 11 2" xfId="29999"/>
    <cellStyle name="Percent 2 14 4 11 2 2" xfId="30000"/>
    <cellStyle name="Percent 2 14 4 11 3" xfId="30001"/>
    <cellStyle name="Percent 2 14 4 12" xfId="30002"/>
    <cellStyle name="Percent 2 14 4 12 2" xfId="30003"/>
    <cellStyle name="Percent 2 14 4 12 2 2" xfId="30004"/>
    <cellStyle name="Percent 2 14 4 12 3" xfId="30005"/>
    <cellStyle name="Percent 2 14 4 13" xfId="30006"/>
    <cellStyle name="Percent 2 14 4 13 2" xfId="30007"/>
    <cellStyle name="Percent 2 14 4 13 2 2" xfId="30008"/>
    <cellStyle name="Percent 2 14 4 13 3" xfId="30009"/>
    <cellStyle name="Percent 2 14 4 14" xfId="30010"/>
    <cellStyle name="Percent 2 14 4 14 2" xfId="30011"/>
    <cellStyle name="Percent 2 14 4 14 2 2" xfId="30012"/>
    <cellStyle name="Percent 2 14 4 14 3" xfId="30013"/>
    <cellStyle name="Percent 2 14 4 15" xfId="30014"/>
    <cellStyle name="Percent 2 14 4 15 2" xfId="30015"/>
    <cellStyle name="Percent 2 14 4 15 2 2" xfId="30016"/>
    <cellStyle name="Percent 2 14 4 15 3" xfId="30017"/>
    <cellStyle name="Percent 2 14 4 16" xfId="30018"/>
    <cellStyle name="Percent 2 14 4 16 2" xfId="30019"/>
    <cellStyle name="Percent 2 14 4 17" xfId="30020"/>
    <cellStyle name="Percent 2 14 4 18" xfId="30021"/>
    <cellStyle name="Percent 2 14 4 19" xfId="30022"/>
    <cellStyle name="Percent 2 14 4 2" xfId="30023"/>
    <cellStyle name="Percent 2 14 4 2 10" xfId="30024"/>
    <cellStyle name="Percent 2 14 4 2 2" xfId="30025"/>
    <cellStyle name="Percent 2 14 4 2 2 2" xfId="30026"/>
    <cellStyle name="Percent 2 14 4 2 3" xfId="30027"/>
    <cellStyle name="Percent 2 14 4 2 4" xfId="30028"/>
    <cellStyle name="Percent 2 14 4 2 5" xfId="30029"/>
    <cellStyle name="Percent 2 14 4 2 6" xfId="30030"/>
    <cellStyle name="Percent 2 14 4 2 7" xfId="30031"/>
    <cellStyle name="Percent 2 14 4 2 8" xfId="30032"/>
    <cellStyle name="Percent 2 14 4 2 9" xfId="30033"/>
    <cellStyle name="Percent 2 14 4 20" xfId="30034"/>
    <cellStyle name="Percent 2 14 4 21" xfId="30035"/>
    <cellStyle name="Percent 2 14 4 22" xfId="30036"/>
    <cellStyle name="Percent 2 14 4 23" xfId="30037"/>
    <cellStyle name="Percent 2 14 4 24" xfId="30038"/>
    <cellStyle name="Percent 2 14 4 3" xfId="30039"/>
    <cellStyle name="Percent 2 14 4 3 10" xfId="30040"/>
    <cellStyle name="Percent 2 14 4 3 2" xfId="30041"/>
    <cellStyle name="Percent 2 14 4 3 2 2" xfId="30042"/>
    <cellStyle name="Percent 2 14 4 3 3" xfId="30043"/>
    <cellStyle name="Percent 2 14 4 3 4" xfId="30044"/>
    <cellStyle name="Percent 2 14 4 3 5" xfId="30045"/>
    <cellStyle name="Percent 2 14 4 3 6" xfId="30046"/>
    <cellStyle name="Percent 2 14 4 3 7" xfId="30047"/>
    <cellStyle name="Percent 2 14 4 3 8" xfId="30048"/>
    <cellStyle name="Percent 2 14 4 3 9" xfId="30049"/>
    <cellStyle name="Percent 2 14 4 4" xfId="30050"/>
    <cellStyle name="Percent 2 14 4 4 2" xfId="30051"/>
    <cellStyle name="Percent 2 14 4 4 2 2" xfId="30052"/>
    <cellStyle name="Percent 2 14 4 4 3" xfId="30053"/>
    <cellStyle name="Percent 2 14 4 5" xfId="30054"/>
    <cellStyle name="Percent 2 14 4 5 2" xfId="30055"/>
    <cellStyle name="Percent 2 14 4 5 2 2" xfId="30056"/>
    <cellStyle name="Percent 2 14 4 5 3" xfId="30057"/>
    <cellStyle name="Percent 2 14 4 6" xfId="30058"/>
    <cellStyle name="Percent 2 14 4 6 2" xfId="30059"/>
    <cellStyle name="Percent 2 14 4 6 2 2" xfId="30060"/>
    <cellStyle name="Percent 2 14 4 6 3" xfId="30061"/>
    <cellStyle name="Percent 2 14 4 7" xfId="30062"/>
    <cellStyle name="Percent 2 14 4 7 2" xfId="30063"/>
    <cellStyle name="Percent 2 14 4 7 2 2" xfId="30064"/>
    <cellStyle name="Percent 2 14 4 7 3" xfId="30065"/>
    <cellStyle name="Percent 2 14 4 8" xfId="30066"/>
    <cellStyle name="Percent 2 14 4 8 2" xfId="30067"/>
    <cellStyle name="Percent 2 14 4 8 2 2" xfId="30068"/>
    <cellStyle name="Percent 2 14 4 8 3" xfId="30069"/>
    <cellStyle name="Percent 2 14 4 9" xfId="30070"/>
    <cellStyle name="Percent 2 14 4 9 2" xfId="30071"/>
    <cellStyle name="Percent 2 14 4 9 2 2" xfId="30072"/>
    <cellStyle name="Percent 2 14 4 9 3" xfId="30073"/>
    <cellStyle name="Percent 2 14 5" xfId="30074"/>
    <cellStyle name="Percent 2 14 5 10" xfId="30075"/>
    <cellStyle name="Percent 2 14 5 10 2" xfId="30076"/>
    <cellStyle name="Percent 2 14 5 10 2 2" xfId="30077"/>
    <cellStyle name="Percent 2 14 5 10 3" xfId="30078"/>
    <cellStyle name="Percent 2 14 5 11" xfId="30079"/>
    <cellStyle name="Percent 2 14 5 11 2" xfId="30080"/>
    <cellStyle name="Percent 2 14 5 11 2 2" xfId="30081"/>
    <cellStyle name="Percent 2 14 5 11 3" xfId="30082"/>
    <cellStyle name="Percent 2 14 5 12" xfId="30083"/>
    <cellStyle name="Percent 2 14 5 12 2" xfId="30084"/>
    <cellStyle name="Percent 2 14 5 12 2 2" xfId="30085"/>
    <cellStyle name="Percent 2 14 5 12 3" xfId="30086"/>
    <cellStyle name="Percent 2 14 5 13" xfId="30087"/>
    <cellStyle name="Percent 2 14 5 13 2" xfId="30088"/>
    <cellStyle name="Percent 2 14 5 13 2 2" xfId="30089"/>
    <cellStyle name="Percent 2 14 5 13 3" xfId="30090"/>
    <cellStyle name="Percent 2 14 5 14" xfId="30091"/>
    <cellStyle name="Percent 2 14 5 14 2" xfId="30092"/>
    <cellStyle name="Percent 2 14 5 14 2 2" xfId="30093"/>
    <cellStyle name="Percent 2 14 5 14 3" xfId="30094"/>
    <cellStyle name="Percent 2 14 5 15" xfId="30095"/>
    <cellStyle name="Percent 2 14 5 15 2" xfId="30096"/>
    <cellStyle name="Percent 2 14 5 15 2 2" xfId="30097"/>
    <cellStyle name="Percent 2 14 5 15 3" xfId="30098"/>
    <cellStyle name="Percent 2 14 5 16" xfId="30099"/>
    <cellStyle name="Percent 2 14 5 16 2" xfId="30100"/>
    <cellStyle name="Percent 2 14 5 17" xfId="30101"/>
    <cellStyle name="Percent 2 14 5 18" xfId="30102"/>
    <cellStyle name="Percent 2 14 5 19" xfId="30103"/>
    <cellStyle name="Percent 2 14 5 2" xfId="30104"/>
    <cellStyle name="Percent 2 14 5 2 10" xfId="30105"/>
    <cellStyle name="Percent 2 14 5 2 2" xfId="30106"/>
    <cellStyle name="Percent 2 14 5 2 2 2" xfId="30107"/>
    <cellStyle name="Percent 2 14 5 2 3" xfId="30108"/>
    <cellStyle name="Percent 2 14 5 2 4" xfId="30109"/>
    <cellStyle name="Percent 2 14 5 2 5" xfId="30110"/>
    <cellStyle name="Percent 2 14 5 2 6" xfId="30111"/>
    <cellStyle name="Percent 2 14 5 2 7" xfId="30112"/>
    <cellStyle name="Percent 2 14 5 2 8" xfId="30113"/>
    <cellStyle name="Percent 2 14 5 2 9" xfId="30114"/>
    <cellStyle name="Percent 2 14 5 20" xfId="30115"/>
    <cellStyle name="Percent 2 14 5 21" xfId="30116"/>
    <cellStyle name="Percent 2 14 5 22" xfId="30117"/>
    <cellStyle name="Percent 2 14 5 23" xfId="30118"/>
    <cellStyle name="Percent 2 14 5 24" xfId="30119"/>
    <cellStyle name="Percent 2 14 5 3" xfId="30120"/>
    <cellStyle name="Percent 2 14 5 3 10" xfId="30121"/>
    <cellStyle name="Percent 2 14 5 3 2" xfId="30122"/>
    <cellStyle name="Percent 2 14 5 3 2 2" xfId="30123"/>
    <cellStyle name="Percent 2 14 5 3 3" xfId="30124"/>
    <cellStyle name="Percent 2 14 5 3 4" xfId="30125"/>
    <cellStyle name="Percent 2 14 5 3 5" xfId="30126"/>
    <cellStyle name="Percent 2 14 5 3 6" xfId="30127"/>
    <cellStyle name="Percent 2 14 5 3 7" xfId="30128"/>
    <cellStyle name="Percent 2 14 5 3 8" xfId="30129"/>
    <cellStyle name="Percent 2 14 5 3 9" xfId="30130"/>
    <cellStyle name="Percent 2 14 5 4" xfId="30131"/>
    <cellStyle name="Percent 2 14 5 4 2" xfId="30132"/>
    <cellStyle name="Percent 2 14 5 4 2 2" xfId="30133"/>
    <cellStyle name="Percent 2 14 5 4 3" xfId="30134"/>
    <cellStyle name="Percent 2 14 5 5" xfId="30135"/>
    <cellStyle name="Percent 2 14 5 5 2" xfId="30136"/>
    <cellStyle name="Percent 2 14 5 5 2 2" xfId="30137"/>
    <cellStyle name="Percent 2 14 5 5 3" xfId="30138"/>
    <cellStyle name="Percent 2 14 5 6" xfId="30139"/>
    <cellStyle name="Percent 2 14 5 6 2" xfId="30140"/>
    <cellStyle name="Percent 2 14 5 6 2 2" xfId="30141"/>
    <cellStyle name="Percent 2 14 5 6 3" xfId="30142"/>
    <cellStyle name="Percent 2 14 5 7" xfId="30143"/>
    <cellStyle name="Percent 2 14 5 7 2" xfId="30144"/>
    <cellStyle name="Percent 2 14 5 7 2 2" xfId="30145"/>
    <cellStyle name="Percent 2 14 5 7 3" xfId="30146"/>
    <cellStyle name="Percent 2 14 5 8" xfId="30147"/>
    <cellStyle name="Percent 2 14 5 8 2" xfId="30148"/>
    <cellStyle name="Percent 2 14 5 8 2 2" xfId="30149"/>
    <cellStyle name="Percent 2 14 5 8 3" xfId="30150"/>
    <cellStyle name="Percent 2 14 5 9" xfId="30151"/>
    <cellStyle name="Percent 2 14 5 9 2" xfId="30152"/>
    <cellStyle name="Percent 2 14 5 9 2 2" xfId="30153"/>
    <cellStyle name="Percent 2 14 5 9 3" xfId="30154"/>
    <cellStyle name="Percent 2 14 6" xfId="30155"/>
    <cellStyle name="Percent 2 14 6 10" xfId="30156"/>
    <cellStyle name="Percent 2 14 6 2" xfId="30157"/>
    <cellStyle name="Percent 2 14 6 2 2" xfId="30158"/>
    <cellStyle name="Percent 2 14 6 3" xfId="30159"/>
    <cellStyle name="Percent 2 14 6 4" xfId="30160"/>
    <cellStyle name="Percent 2 14 6 5" xfId="30161"/>
    <cellStyle name="Percent 2 14 6 6" xfId="30162"/>
    <cellStyle name="Percent 2 14 6 7" xfId="30163"/>
    <cellStyle name="Percent 2 14 6 8" xfId="30164"/>
    <cellStyle name="Percent 2 14 6 9" xfId="30165"/>
    <cellStyle name="Percent 2 14 7" xfId="30166"/>
    <cellStyle name="Percent 2 14 7 10" xfId="30167"/>
    <cellStyle name="Percent 2 14 7 2" xfId="30168"/>
    <cellStyle name="Percent 2 14 7 2 2" xfId="30169"/>
    <cellStyle name="Percent 2 14 7 3" xfId="30170"/>
    <cellStyle name="Percent 2 14 7 4" xfId="30171"/>
    <cellStyle name="Percent 2 14 7 5" xfId="30172"/>
    <cellStyle name="Percent 2 14 7 6" xfId="30173"/>
    <cellStyle name="Percent 2 14 7 7" xfId="30174"/>
    <cellStyle name="Percent 2 14 7 8" xfId="30175"/>
    <cellStyle name="Percent 2 14 7 9" xfId="30176"/>
    <cellStyle name="Percent 2 14 8" xfId="30177"/>
    <cellStyle name="Percent 2 14 8 2" xfId="30178"/>
    <cellStyle name="Percent 2 14 8 2 2" xfId="30179"/>
    <cellStyle name="Percent 2 14 8 3" xfId="30180"/>
    <cellStyle name="Percent 2 14 9" xfId="30181"/>
    <cellStyle name="Percent 2 14 9 2" xfId="30182"/>
    <cellStyle name="Percent 2 14 9 2 2" xfId="30183"/>
    <cellStyle name="Percent 2 14 9 3" xfId="30184"/>
    <cellStyle name="Percent 2 15" xfId="30185"/>
    <cellStyle name="Percent 2 15 10" xfId="30186"/>
    <cellStyle name="Percent 2 15 10 2" xfId="30187"/>
    <cellStyle name="Percent 2 15 10 2 2" xfId="30188"/>
    <cellStyle name="Percent 2 15 10 3" xfId="30189"/>
    <cellStyle name="Percent 2 15 11" xfId="30190"/>
    <cellStyle name="Percent 2 15 11 2" xfId="30191"/>
    <cellStyle name="Percent 2 15 11 2 2" xfId="30192"/>
    <cellStyle name="Percent 2 15 11 3" xfId="30193"/>
    <cellStyle name="Percent 2 15 12" xfId="30194"/>
    <cellStyle name="Percent 2 15 12 2" xfId="30195"/>
    <cellStyle name="Percent 2 15 12 2 2" xfId="30196"/>
    <cellStyle name="Percent 2 15 12 3" xfId="30197"/>
    <cellStyle name="Percent 2 15 13" xfId="30198"/>
    <cellStyle name="Percent 2 15 13 2" xfId="30199"/>
    <cellStyle name="Percent 2 15 13 2 2" xfId="30200"/>
    <cellStyle name="Percent 2 15 13 3" xfId="30201"/>
    <cellStyle name="Percent 2 15 14" xfId="30202"/>
    <cellStyle name="Percent 2 15 14 2" xfId="30203"/>
    <cellStyle name="Percent 2 15 14 2 2" xfId="30204"/>
    <cellStyle name="Percent 2 15 14 3" xfId="30205"/>
    <cellStyle name="Percent 2 15 15" xfId="30206"/>
    <cellStyle name="Percent 2 15 15 2" xfId="30207"/>
    <cellStyle name="Percent 2 15 15 2 2" xfId="30208"/>
    <cellStyle name="Percent 2 15 15 3" xfId="30209"/>
    <cellStyle name="Percent 2 15 16" xfId="30210"/>
    <cellStyle name="Percent 2 15 16 2" xfId="30211"/>
    <cellStyle name="Percent 2 15 16 2 2" xfId="30212"/>
    <cellStyle name="Percent 2 15 16 3" xfId="30213"/>
    <cellStyle name="Percent 2 15 17" xfId="30214"/>
    <cellStyle name="Percent 2 15 17 2" xfId="30215"/>
    <cellStyle name="Percent 2 15 17 2 2" xfId="30216"/>
    <cellStyle name="Percent 2 15 17 3" xfId="30217"/>
    <cellStyle name="Percent 2 15 18" xfId="30218"/>
    <cellStyle name="Percent 2 15 18 2" xfId="30219"/>
    <cellStyle name="Percent 2 15 18 2 2" xfId="30220"/>
    <cellStyle name="Percent 2 15 18 3" xfId="30221"/>
    <cellStyle name="Percent 2 15 19" xfId="30222"/>
    <cellStyle name="Percent 2 15 19 2" xfId="30223"/>
    <cellStyle name="Percent 2 15 19 2 2" xfId="30224"/>
    <cellStyle name="Percent 2 15 19 3" xfId="30225"/>
    <cellStyle name="Percent 2 15 2" xfId="30226"/>
    <cellStyle name="Percent 2 15 2 10" xfId="30227"/>
    <cellStyle name="Percent 2 15 2 10 2" xfId="30228"/>
    <cellStyle name="Percent 2 15 2 10 2 2" xfId="30229"/>
    <cellStyle name="Percent 2 15 2 10 3" xfId="30230"/>
    <cellStyle name="Percent 2 15 2 11" xfId="30231"/>
    <cellStyle name="Percent 2 15 2 11 2" xfId="30232"/>
    <cellStyle name="Percent 2 15 2 11 2 2" xfId="30233"/>
    <cellStyle name="Percent 2 15 2 11 3" xfId="30234"/>
    <cellStyle name="Percent 2 15 2 12" xfId="30235"/>
    <cellStyle name="Percent 2 15 2 12 2" xfId="30236"/>
    <cellStyle name="Percent 2 15 2 12 2 2" xfId="30237"/>
    <cellStyle name="Percent 2 15 2 12 3" xfId="30238"/>
    <cellStyle name="Percent 2 15 2 13" xfId="30239"/>
    <cellStyle name="Percent 2 15 2 13 2" xfId="30240"/>
    <cellStyle name="Percent 2 15 2 13 2 2" xfId="30241"/>
    <cellStyle name="Percent 2 15 2 13 3" xfId="30242"/>
    <cellStyle name="Percent 2 15 2 14" xfId="30243"/>
    <cellStyle name="Percent 2 15 2 14 2" xfId="30244"/>
    <cellStyle name="Percent 2 15 2 14 2 2" xfId="30245"/>
    <cellStyle name="Percent 2 15 2 14 3" xfId="30246"/>
    <cellStyle name="Percent 2 15 2 15" xfId="30247"/>
    <cellStyle name="Percent 2 15 2 15 2" xfId="30248"/>
    <cellStyle name="Percent 2 15 2 15 2 2" xfId="30249"/>
    <cellStyle name="Percent 2 15 2 15 3" xfId="30250"/>
    <cellStyle name="Percent 2 15 2 16" xfId="30251"/>
    <cellStyle name="Percent 2 15 2 16 2" xfId="30252"/>
    <cellStyle name="Percent 2 15 2 17" xfId="30253"/>
    <cellStyle name="Percent 2 15 2 18" xfId="30254"/>
    <cellStyle name="Percent 2 15 2 19" xfId="30255"/>
    <cellStyle name="Percent 2 15 2 2" xfId="30256"/>
    <cellStyle name="Percent 2 15 2 2 10" xfId="30257"/>
    <cellStyle name="Percent 2 15 2 2 2" xfId="30258"/>
    <cellStyle name="Percent 2 15 2 2 2 2" xfId="30259"/>
    <cellStyle name="Percent 2 15 2 2 3" xfId="30260"/>
    <cellStyle name="Percent 2 15 2 2 4" xfId="30261"/>
    <cellStyle name="Percent 2 15 2 2 5" xfId="30262"/>
    <cellStyle name="Percent 2 15 2 2 6" xfId="30263"/>
    <cellStyle name="Percent 2 15 2 2 7" xfId="30264"/>
    <cellStyle name="Percent 2 15 2 2 8" xfId="30265"/>
    <cellStyle name="Percent 2 15 2 2 9" xfId="30266"/>
    <cellStyle name="Percent 2 15 2 20" xfId="30267"/>
    <cellStyle name="Percent 2 15 2 21" xfId="30268"/>
    <cellStyle name="Percent 2 15 2 22" xfId="30269"/>
    <cellStyle name="Percent 2 15 2 23" xfId="30270"/>
    <cellStyle name="Percent 2 15 2 24" xfId="30271"/>
    <cellStyle name="Percent 2 15 2 3" xfId="30272"/>
    <cellStyle name="Percent 2 15 2 3 10" xfId="30273"/>
    <cellStyle name="Percent 2 15 2 3 2" xfId="30274"/>
    <cellStyle name="Percent 2 15 2 3 2 2" xfId="30275"/>
    <cellStyle name="Percent 2 15 2 3 3" xfId="30276"/>
    <cellStyle name="Percent 2 15 2 3 4" xfId="30277"/>
    <cellStyle name="Percent 2 15 2 3 5" xfId="30278"/>
    <cellStyle name="Percent 2 15 2 3 6" xfId="30279"/>
    <cellStyle name="Percent 2 15 2 3 7" xfId="30280"/>
    <cellStyle name="Percent 2 15 2 3 8" xfId="30281"/>
    <cellStyle name="Percent 2 15 2 3 9" xfId="30282"/>
    <cellStyle name="Percent 2 15 2 4" xfId="30283"/>
    <cellStyle name="Percent 2 15 2 4 2" xfId="30284"/>
    <cellStyle name="Percent 2 15 2 4 2 2" xfId="30285"/>
    <cellStyle name="Percent 2 15 2 4 3" xfId="30286"/>
    <cellStyle name="Percent 2 15 2 5" xfId="30287"/>
    <cellStyle name="Percent 2 15 2 5 2" xfId="30288"/>
    <cellStyle name="Percent 2 15 2 5 2 2" xfId="30289"/>
    <cellStyle name="Percent 2 15 2 5 3" xfId="30290"/>
    <cellStyle name="Percent 2 15 2 6" xfId="30291"/>
    <cellStyle name="Percent 2 15 2 6 2" xfId="30292"/>
    <cellStyle name="Percent 2 15 2 6 2 2" xfId="30293"/>
    <cellStyle name="Percent 2 15 2 6 3" xfId="30294"/>
    <cellStyle name="Percent 2 15 2 7" xfId="30295"/>
    <cellStyle name="Percent 2 15 2 7 2" xfId="30296"/>
    <cellStyle name="Percent 2 15 2 7 2 2" xfId="30297"/>
    <cellStyle name="Percent 2 15 2 7 3" xfId="30298"/>
    <cellStyle name="Percent 2 15 2 8" xfId="30299"/>
    <cellStyle name="Percent 2 15 2 8 2" xfId="30300"/>
    <cellStyle name="Percent 2 15 2 8 2 2" xfId="30301"/>
    <cellStyle name="Percent 2 15 2 8 3" xfId="30302"/>
    <cellStyle name="Percent 2 15 2 9" xfId="30303"/>
    <cellStyle name="Percent 2 15 2 9 2" xfId="30304"/>
    <cellStyle name="Percent 2 15 2 9 2 2" xfId="30305"/>
    <cellStyle name="Percent 2 15 2 9 3" xfId="30306"/>
    <cellStyle name="Percent 2 15 20" xfId="30307"/>
    <cellStyle name="Percent 2 15 20 2" xfId="30308"/>
    <cellStyle name="Percent 2 15 21" xfId="30309"/>
    <cellStyle name="Percent 2 15 22" xfId="30310"/>
    <cellStyle name="Percent 2 15 23" xfId="30311"/>
    <cellStyle name="Percent 2 15 24" xfId="30312"/>
    <cellStyle name="Percent 2 15 25" xfId="30313"/>
    <cellStyle name="Percent 2 15 26" xfId="30314"/>
    <cellStyle name="Percent 2 15 27" xfId="30315"/>
    <cellStyle name="Percent 2 15 28" xfId="30316"/>
    <cellStyle name="Percent 2 15 3" xfId="30317"/>
    <cellStyle name="Percent 2 15 3 10" xfId="30318"/>
    <cellStyle name="Percent 2 15 3 10 2" xfId="30319"/>
    <cellStyle name="Percent 2 15 3 10 2 2" xfId="30320"/>
    <cellStyle name="Percent 2 15 3 10 3" xfId="30321"/>
    <cellStyle name="Percent 2 15 3 11" xfId="30322"/>
    <cellStyle name="Percent 2 15 3 11 2" xfId="30323"/>
    <cellStyle name="Percent 2 15 3 11 2 2" xfId="30324"/>
    <cellStyle name="Percent 2 15 3 11 3" xfId="30325"/>
    <cellStyle name="Percent 2 15 3 12" xfId="30326"/>
    <cellStyle name="Percent 2 15 3 12 2" xfId="30327"/>
    <cellStyle name="Percent 2 15 3 12 2 2" xfId="30328"/>
    <cellStyle name="Percent 2 15 3 12 3" xfId="30329"/>
    <cellStyle name="Percent 2 15 3 13" xfId="30330"/>
    <cellStyle name="Percent 2 15 3 13 2" xfId="30331"/>
    <cellStyle name="Percent 2 15 3 13 2 2" xfId="30332"/>
    <cellStyle name="Percent 2 15 3 13 3" xfId="30333"/>
    <cellStyle name="Percent 2 15 3 14" xfId="30334"/>
    <cellStyle name="Percent 2 15 3 14 2" xfId="30335"/>
    <cellStyle name="Percent 2 15 3 14 2 2" xfId="30336"/>
    <cellStyle name="Percent 2 15 3 14 3" xfId="30337"/>
    <cellStyle name="Percent 2 15 3 15" xfId="30338"/>
    <cellStyle name="Percent 2 15 3 15 2" xfId="30339"/>
    <cellStyle name="Percent 2 15 3 15 2 2" xfId="30340"/>
    <cellStyle name="Percent 2 15 3 15 3" xfId="30341"/>
    <cellStyle name="Percent 2 15 3 16" xfId="30342"/>
    <cellStyle name="Percent 2 15 3 16 2" xfId="30343"/>
    <cellStyle name="Percent 2 15 3 17" xfId="30344"/>
    <cellStyle name="Percent 2 15 3 18" xfId="30345"/>
    <cellStyle name="Percent 2 15 3 19" xfId="30346"/>
    <cellStyle name="Percent 2 15 3 2" xfId="30347"/>
    <cellStyle name="Percent 2 15 3 2 10" xfId="30348"/>
    <cellStyle name="Percent 2 15 3 2 2" xfId="30349"/>
    <cellStyle name="Percent 2 15 3 2 2 2" xfId="30350"/>
    <cellStyle name="Percent 2 15 3 2 3" xfId="30351"/>
    <cellStyle name="Percent 2 15 3 2 4" xfId="30352"/>
    <cellStyle name="Percent 2 15 3 2 5" xfId="30353"/>
    <cellStyle name="Percent 2 15 3 2 6" xfId="30354"/>
    <cellStyle name="Percent 2 15 3 2 7" xfId="30355"/>
    <cellStyle name="Percent 2 15 3 2 8" xfId="30356"/>
    <cellStyle name="Percent 2 15 3 2 9" xfId="30357"/>
    <cellStyle name="Percent 2 15 3 20" xfId="30358"/>
    <cellStyle name="Percent 2 15 3 21" xfId="30359"/>
    <cellStyle name="Percent 2 15 3 22" xfId="30360"/>
    <cellStyle name="Percent 2 15 3 23" xfId="30361"/>
    <cellStyle name="Percent 2 15 3 24" xfId="30362"/>
    <cellStyle name="Percent 2 15 3 3" xfId="30363"/>
    <cellStyle name="Percent 2 15 3 3 10" xfId="30364"/>
    <cellStyle name="Percent 2 15 3 3 2" xfId="30365"/>
    <cellStyle name="Percent 2 15 3 3 2 2" xfId="30366"/>
    <cellStyle name="Percent 2 15 3 3 3" xfId="30367"/>
    <cellStyle name="Percent 2 15 3 3 4" xfId="30368"/>
    <cellStyle name="Percent 2 15 3 3 5" xfId="30369"/>
    <cellStyle name="Percent 2 15 3 3 6" xfId="30370"/>
    <cellStyle name="Percent 2 15 3 3 7" xfId="30371"/>
    <cellStyle name="Percent 2 15 3 3 8" xfId="30372"/>
    <cellStyle name="Percent 2 15 3 3 9" xfId="30373"/>
    <cellStyle name="Percent 2 15 3 4" xfId="30374"/>
    <cellStyle name="Percent 2 15 3 4 2" xfId="30375"/>
    <cellStyle name="Percent 2 15 3 4 2 2" xfId="30376"/>
    <cellStyle name="Percent 2 15 3 4 3" xfId="30377"/>
    <cellStyle name="Percent 2 15 3 5" xfId="30378"/>
    <cellStyle name="Percent 2 15 3 5 2" xfId="30379"/>
    <cellStyle name="Percent 2 15 3 5 2 2" xfId="30380"/>
    <cellStyle name="Percent 2 15 3 5 3" xfId="30381"/>
    <cellStyle name="Percent 2 15 3 6" xfId="30382"/>
    <cellStyle name="Percent 2 15 3 6 2" xfId="30383"/>
    <cellStyle name="Percent 2 15 3 6 2 2" xfId="30384"/>
    <cellStyle name="Percent 2 15 3 6 3" xfId="30385"/>
    <cellStyle name="Percent 2 15 3 7" xfId="30386"/>
    <cellStyle name="Percent 2 15 3 7 2" xfId="30387"/>
    <cellStyle name="Percent 2 15 3 7 2 2" xfId="30388"/>
    <cellStyle name="Percent 2 15 3 7 3" xfId="30389"/>
    <cellStyle name="Percent 2 15 3 8" xfId="30390"/>
    <cellStyle name="Percent 2 15 3 8 2" xfId="30391"/>
    <cellStyle name="Percent 2 15 3 8 2 2" xfId="30392"/>
    <cellStyle name="Percent 2 15 3 8 3" xfId="30393"/>
    <cellStyle name="Percent 2 15 3 9" xfId="30394"/>
    <cellStyle name="Percent 2 15 3 9 2" xfId="30395"/>
    <cellStyle name="Percent 2 15 3 9 2 2" xfId="30396"/>
    <cellStyle name="Percent 2 15 3 9 3" xfId="30397"/>
    <cellStyle name="Percent 2 15 4" xfId="30398"/>
    <cellStyle name="Percent 2 15 4 10" xfId="30399"/>
    <cellStyle name="Percent 2 15 4 10 2" xfId="30400"/>
    <cellStyle name="Percent 2 15 4 10 2 2" xfId="30401"/>
    <cellStyle name="Percent 2 15 4 10 3" xfId="30402"/>
    <cellStyle name="Percent 2 15 4 11" xfId="30403"/>
    <cellStyle name="Percent 2 15 4 11 2" xfId="30404"/>
    <cellStyle name="Percent 2 15 4 11 2 2" xfId="30405"/>
    <cellStyle name="Percent 2 15 4 11 3" xfId="30406"/>
    <cellStyle name="Percent 2 15 4 12" xfId="30407"/>
    <cellStyle name="Percent 2 15 4 12 2" xfId="30408"/>
    <cellStyle name="Percent 2 15 4 12 2 2" xfId="30409"/>
    <cellStyle name="Percent 2 15 4 12 3" xfId="30410"/>
    <cellStyle name="Percent 2 15 4 13" xfId="30411"/>
    <cellStyle name="Percent 2 15 4 13 2" xfId="30412"/>
    <cellStyle name="Percent 2 15 4 13 2 2" xfId="30413"/>
    <cellStyle name="Percent 2 15 4 13 3" xfId="30414"/>
    <cellStyle name="Percent 2 15 4 14" xfId="30415"/>
    <cellStyle name="Percent 2 15 4 14 2" xfId="30416"/>
    <cellStyle name="Percent 2 15 4 14 2 2" xfId="30417"/>
    <cellStyle name="Percent 2 15 4 14 3" xfId="30418"/>
    <cellStyle name="Percent 2 15 4 15" xfId="30419"/>
    <cellStyle name="Percent 2 15 4 15 2" xfId="30420"/>
    <cellStyle name="Percent 2 15 4 15 2 2" xfId="30421"/>
    <cellStyle name="Percent 2 15 4 15 3" xfId="30422"/>
    <cellStyle name="Percent 2 15 4 16" xfId="30423"/>
    <cellStyle name="Percent 2 15 4 16 2" xfId="30424"/>
    <cellStyle name="Percent 2 15 4 17" xfId="30425"/>
    <cellStyle name="Percent 2 15 4 18" xfId="30426"/>
    <cellStyle name="Percent 2 15 4 19" xfId="30427"/>
    <cellStyle name="Percent 2 15 4 2" xfId="30428"/>
    <cellStyle name="Percent 2 15 4 2 10" xfId="30429"/>
    <cellStyle name="Percent 2 15 4 2 2" xfId="30430"/>
    <cellStyle name="Percent 2 15 4 2 2 2" xfId="30431"/>
    <cellStyle name="Percent 2 15 4 2 3" xfId="30432"/>
    <cellStyle name="Percent 2 15 4 2 4" xfId="30433"/>
    <cellStyle name="Percent 2 15 4 2 5" xfId="30434"/>
    <cellStyle name="Percent 2 15 4 2 6" xfId="30435"/>
    <cellStyle name="Percent 2 15 4 2 7" xfId="30436"/>
    <cellStyle name="Percent 2 15 4 2 8" xfId="30437"/>
    <cellStyle name="Percent 2 15 4 2 9" xfId="30438"/>
    <cellStyle name="Percent 2 15 4 20" xfId="30439"/>
    <cellStyle name="Percent 2 15 4 21" xfId="30440"/>
    <cellStyle name="Percent 2 15 4 22" xfId="30441"/>
    <cellStyle name="Percent 2 15 4 23" xfId="30442"/>
    <cellStyle name="Percent 2 15 4 24" xfId="30443"/>
    <cellStyle name="Percent 2 15 4 3" xfId="30444"/>
    <cellStyle name="Percent 2 15 4 3 10" xfId="30445"/>
    <cellStyle name="Percent 2 15 4 3 2" xfId="30446"/>
    <cellStyle name="Percent 2 15 4 3 2 2" xfId="30447"/>
    <cellStyle name="Percent 2 15 4 3 3" xfId="30448"/>
    <cellStyle name="Percent 2 15 4 3 4" xfId="30449"/>
    <cellStyle name="Percent 2 15 4 3 5" xfId="30450"/>
    <cellStyle name="Percent 2 15 4 3 6" xfId="30451"/>
    <cellStyle name="Percent 2 15 4 3 7" xfId="30452"/>
    <cellStyle name="Percent 2 15 4 3 8" xfId="30453"/>
    <cellStyle name="Percent 2 15 4 3 9" xfId="30454"/>
    <cellStyle name="Percent 2 15 4 4" xfId="30455"/>
    <cellStyle name="Percent 2 15 4 4 2" xfId="30456"/>
    <cellStyle name="Percent 2 15 4 4 2 2" xfId="30457"/>
    <cellStyle name="Percent 2 15 4 4 3" xfId="30458"/>
    <cellStyle name="Percent 2 15 4 5" xfId="30459"/>
    <cellStyle name="Percent 2 15 4 5 2" xfId="30460"/>
    <cellStyle name="Percent 2 15 4 5 2 2" xfId="30461"/>
    <cellStyle name="Percent 2 15 4 5 3" xfId="30462"/>
    <cellStyle name="Percent 2 15 4 6" xfId="30463"/>
    <cellStyle name="Percent 2 15 4 6 2" xfId="30464"/>
    <cellStyle name="Percent 2 15 4 6 2 2" xfId="30465"/>
    <cellStyle name="Percent 2 15 4 6 3" xfId="30466"/>
    <cellStyle name="Percent 2 15 4 7" xfId="30467"/>
    <cellStyle name="Percent 2 15 4 7 2" xfId="30468"/>
    <cellStyle name="Percent 2 15 4 7 2 2" xfId="30469"/>
    <cellStyle name="Percent 2 15 4 7 3" xfId="30470"/>
    <cellStyle name="Percent 2 15 4 8" xfId="30471"/>
    <cellStyle name="Percent 2 15 4 8 2" xfId="30472"/>
    <cellStyle name="Percent 2 15 4 8 2 2" xfId="30473"/>
    <cellStyle name="Percent 2 15 4 8 3" xfId="30474"/>
    <cellStyle name="Percent 2 15 4 9" xfId="30475"/>
    <cellStyle name="Percent 2 15 4 9 2" xfId="30476"/>
    <cellStyle name="Percent 2 15 4 9 2 2" xfId="30477"/>
    <cellStyle name="Percent 2 15 4 9 3" xfId="30478"/>
    <cellStyle name="Percent 2 15 5" xfId="30479"/>
    <cellStyle name="Percent 2 15 5 10" xfId="30480"/>
    <cellStyle name="Percent 2 15 5 10 2" xfId="30481"/>
    <cellStyle name="Percent 2 15 5 10 2 2" xfId="30482"/>
    <cellStyle name="Percent 2 15 5 10 3" xfId="30483"/>
    <cellStyle name="Percent 2 15 5 11" xfId="30484"/>
    <cellStyle name="Percent 2 15 5 11 2" xfId="30485"/>
    <cellStyle name="Percent 2 15 5 11 2 2" xfId="30486"/>
    <cellStyle name="Percent 2 15 5 11 3" xfId="30487"/>
    <cellStyle name="Percent 2 15 5 12" xfId="30488"/>
    <cellStyle name="Percent 2 15 5 12 2" xfId="30489"/>
    <cellStyle name="Percent 2 15 5 12 2 2" xfId="30490"/>
    <cellStyle name="Percent 2 15 5 12 3" xfId="30491"/>
    <cellStyle name="Percent 2 15 5 13" xfId="30492"/>
    <cellStyle name="Percent 2 15 5 13 2" xfId="30493"/>
    <cellStyle name="Percent 2 15 5 13 2 2" xfId="30494"/>
    <cellStyle name="Percent 2 15 5 13 3" xfId="30495"/>
    <cellStyle name="Percent 2 15 5 14" xfId="30496"/>
    <cellStyle name="Percent 2 15 5 14 2" xfId="30497"/>
    <cellStyle name="Percent 2 15 5 14 2 2" xfId="30498"/>
    <cellStyle name="Percent 2 15 5 14 3" xfId="30499"/>
    <cellStyle name="Percent 2 15 5 15" xfId="30500"/>
    <cellStyle name="Percent 2 15 5 15 2" xfId="30501"/>
    <cellStyle name="Percent 2 15 5 15 2 2" xfId="30502"/>
    <cellStyle name="Percent 2 15 5 15 3" xfId="30503"/>
    <cellStyle name="Percent 2 15 5 16" xfId="30504"/>
    <cellStyle name="Percent 2 15 5 16 2" xfId="30505"/>
    <cellStyle name="Percent 2 15 5 17" xfId="30506"/>
    <cellStyle name="Percent 2 15 5 18" xfId="30507"/>
    <cellStyle name="Percent 2 15 5 19" xfId="30508"/>
    <cellStyle name="Percent 2 15 5 2" xfId="30509"/>
    <cellStyle name="Percent 2 15 5 2 10" xfId="30510"/>
    <cellStyle name="Percent 2 15 5 2 2" xfId="30511"/>
    <cellStyle name="Percent 2 15 5 2 2 2" xfId="30512"/>
    <cellStyle name="Percent 2 15 5 2 3" xfId="30513"/>
    <cellStyle name="Percent 2 15 5 2 4" xfId="30514"/>
    <cellStyle name="Percent 2 15 5 2 5" xfId="30515"/>
    <cellStyle name="Percent 2 15 5 2 6" xfId="30516"/>
    <cellStyle name="Percent 2 15 5 2 7" xfId="30517"/>
    <cellStyle name="Percent 2 15 5 2 8" xfId="30518"/>
    <cellStyle name="Percent 2 15 5 2 9" xfId="30519"/>
    <cellStyle name="Percent 2 15 5 20" xfId="30520"/>
    <cellStyle name="Percent 2 15 5 21" xfId="30521"/>
    <cellStyle name="Percent 2 15 5 22" xfId="30522"/>
    <cellStyle name="Percent 2 15 5 23" xfId="30523"/>
    <cellStyle name="Percent 2 15 5 24" xfId="30524"/>
    <cellStyle name="Percent 2 15 5 3" xfId="30525"/>
    <cellStyle name="Percent 2 15 5 3 10" xfId="30526"/>
    <cellStyle name="Percent 2 15 5 3 2" xfId="30527"/>
    <cellStyle name="Percent 2 15 5 3 2 2" xfId="30528"/>
    <cellStyle name="Percent 2 15 5 3 3" xfId="30529"/>
    <cellStyle name="Percent 2 15 5 3 4" xfId="30530"/>
    <cellStyle name="Percent 2 15 5 3 5" xfId="30531"/>
    <cellStyle name="Percent 2 15 5 3 6" xfId="30532"/>
    <cellStyle name="Percent 2 15 5 3 7" xfId="30533"/>
    <cellStyle name="Percent 2 15 5 3 8" xfId="30534"/>
    <cellStyle name="Percent 2 15 5 3 9" xfId="30535"/>
    <cellStyle name="Percent 2 15 5 4" xfId="30536"/>
    <cellStyle name="Percent 2 15 5 4 2" xfId="30537"/>
    <cellStyle name="Percent 2 15 5 4 2 2" xfId="30538"/>
    <cellStyle name="Percent 2 15 5 4 3" xfId="30539"/>
    <cellStyle name="Percent 2 15 5 5" xfId="30540"/>
    <cellStyle name="Percent 2 15 5 5 2" xfId="30541"/>
    <cellStyle name="Percent 2 15 5 5 2 2" xfId="30542"/>
    <cellStyle name="Percent 2 15 5 5 3" xfId="30543"/>
    <cellStyle name="Percent 2 15 5 6" xfId="30544"/>
    <cellStyle name="Percent 2 15 5 6 2" xfId="30545"/>
    <cellStyle name="Percent 2 15 5 6 2 2" xfId="30546"/>
    <cellStyle name="Percent 2 15 5 6 3" xfId="30547"/>
    <cellStyle name="Percent 2 15 5 7" xfId="30548"/>
    <cellStyle name="Percent 2 15 5 7 2" xfId="30549"/>
    <cellStyle name="Percent 2 15 5 7 2 2" xfId="30550"/>
    <cellStyle name="Percent 2 15 5 7 3" xfId="30551"/>
    <cellStyle name="Percent 2 15 5 8" xfId="30552"/>
    <cellStyle name="Percent 2 15 5 8 2" xfId="30553"/>
    <cellStyle name="Percent 2 15 5 8 2 2" xfId="30554"/>
    <cellStyle name="Percent 2 15 5 8 3" xfId="30555"/>
    <cellStyle name="Percent 2 15 5 9" xfId="30556"/>
    <cellStyle name="Percent 2 15 5 9 2" xfId="30557"/>
    <cellStyle name="Percent 2 15 5 9 2 2" xfId="30558"/>
    <cellStyle name="Percent 2 15 5 9 3" xfId="30559"/>
    <cellStyle name="Percent 2 15 6" xfId="30560"/>
    <cellStyle name="Percent 2 15 6 10" xfId="30561"/>
    <cellStyle name="Percent 2 15 6 2" xfId="30562"/>
    <cellStyle name="Percent 2 15 6 2 2" xfId="30563"/>
    <cellStyle name="Percent 2 15 6 3" xfId="30564"/>
    <cellStyle name="Percent 2 15 6 4" xfId="30565"/>
    <cellStyle name="Percent 2 15 6 5" xfId="30566"/>
    <cellStyle name="Percent 2 15 6 6" xfId="30567"/>
    <cellStyle name="Percent 2 15 6 7" xfId="30568"/>
    <cellStyle name="Percent 2 15 6 8" xfId="30569"/>
    <cellStyle name="Percent 2 15 6 9" xfId="30570"/>
    <cellStyle name="Percent 2 15 7" xfId="30571"/>
    <cellStyle name="Percent 2 15 7 10" xfId="30572"/>
    <cellStyle name="Percent 2 15 7 2" xfId="30573"/>
    <cellStyle name="Percent 2 15 7 2 2" xfId="30574"/>
    <cellStyle name="Percent 2 15 7 3" xfId="30575"/>
    <cellStyle name="Percent 2 15 7 4" xfId="30576"/>
    <cellStyle name="Percent 2 15 7 5" xfId="30577"/>
    <cellStyle name="Percent 2 15 7 6" xfId="30578"/>
    <cellStyle name="Percent 2 15 7 7" xfId="30579"/>
    <cellStyle name="Percent 2 15 7 8" xfId="30580"/>
    <cellStyle name="Percent 2 15 7 9" xfId="30581"/>
    <cellStyle name="Percent 2 15 8" xfId="30582"/>
    <cellStyle name="Percent 2 15 8 2" xfId="30583"/>
    <cellStyle name="Percent 2 15 8 2 2" xfId="30584"/>
    <cellStyle name="Percent 2 15 8 3" xfId="30585"/>
    <cellStyle name="Percent 2 15 9" xfId="30586"/>
    <cellStyle name="Percent 2 15 9 2" xfId="30587"/>
    <cellStyle name="Percent 2 15 9 2 2" xfId="30588"/>
    <cellStyle name="Percent 2 15 9 3" xfId="30589"/>
    <cellStyle name="Percent 2 16" xfId="30590"/>
    <cellStyle name="Percent 2 16 10" xfId="30591"/>
    <cellStyle name="Percent 2 16 10 2" xfId="30592"/>
    <cellStyle name="Percent 2 16 10 2 2" xfId="30593"/>
    <cellStyle name="Percent 2 16 10 3" xfId="30594"/>
    <cellStyle name="Percent 2 16 11" xfId="30595"/>
    <cellStyle name="Percent 2 16 11 2" xfId="30596"/>
    <cellStyle name="Percent 2 16 11 2 2" xfId="30597"/>
    <cellStyle name="Percent 2 16 11 3" xfId="30598"/>
    <cellStyle name="Percent 2 16 12" xfId="30599"/>
    <cellStyle name="Percent 2 16 12 2" xfId="30600"/>
    <cellStyle name="Percent 2 16 12 2 2" xfId="30601"/>
    <cellStyle name="Percent 2 16 12 3" xfId="30602"/>
    <cellStyle name="Percent 2 16 13" xfId="30603"/>
    <cellStyle name="Percent 2 16 13 2" xfId="30604"/>
    <cellStyle name="Percent 2 16 13 2 2" xfId="30605"/>
    <cellStyle name="Percent 2 16 13 3" xfId="30606"/>
    <cellStyle name="Percent 2 16 14" xfId="30607"/>
    <cellStyle name="Percent 2 16 14 2" xfId="30608"/>
    <cellStyle name="Percent 2 16 14 2 2" xfId="30609"/>
    <cellStyle name="Percent 2 16 14 3" xfId="30610"/>
    <cellStyle name="Percent 2 16 15" xfId="30611"/>
    <cellStyle name="Percent 2 16 15 2" xfId="30612"/>
    <cellStyle name="Percent 2 16 15 2 2" xfId="30613"/>
    <cellStyle name="Percent 2 16 15 3" xfId="30614"/>
    <cellStyle name="Percent 2 16 16" xfId="30615"/>
    <cellStyle name="Percent 2 16 16 2" xfId="30616"/>
    <cellStyle name="Percent 2 16 16 2 2" xfId="30617"/>
    <cellStyle name="Percent 2 16 16 3" xfId="30618"/>
    <cellStyle name="Percent 2 16 17" xfId="30619"/>
    <cellStyle name="Percent 2 16 17 2" xfId="30620"/>
    <cellStyle name="Percent 2 16 17 2 2" xfId="30621"/>
    <cellStyle name="Percent 2 16 17 3" xfId="30622"/>
    <cellStyle name="Percent 2 16 18" xfId="30623"/>
    <cellStyle name="Percent 2 16 18 2" xfId="30624"/>
    <cellStyle name="Percent 2 16 18 2 2" xfId="30625"/>
    <cellStyle name="Percent 2 16 18 3" xfId="30626"/>
    <cellStyle name="Percent 2 16 19" xfId="30627"/>
    <cellStyle name="Percent 2 16 19 2" xfId="30628"/>
    <cellStyle name="Percent 2 16 19 2 2" xfId="30629"/>
    <cellStyle name="Percent 2 16 19 3" xfId="30630"/>
    <cellStyle name="Percent 2 16 2" xfId="30631"/>
    <cellStyle name="Percent 2 16 2 10" xfId="30632"/>
    <cellStyle name="Percent 2 16 2 10 2" xfId="30633"/>
    <cellStyle name="Percent 2 16 2 10 2 2" xfId="30634"/>
    <cellStyle name="Percent 2 16 2 10 3" xfId="30635"/>
    <cellStyle name="Percent 2 16 2 11" xfId="30636"/>
    <cellStyle name="Percent 2 16 2 11 2" xfId="30637"/>
    <cellStyle name="Percent 2 16 2 11 2 2" xfId="30638"/>
    <cellStyle name="Percent 2 16 2 11 3" xfId="30639"/>
    <cellStyle name="Percent 2 16 2 12" xfId="30640"/>
    <cellStyle name="Percent 2 16 2 12 2" xfId="30641"/>
    <cellStyle name="Percent 2 16 2 12 2 2" xfId="30642"/>
    <cellStyle name="Percent 2 16 2 12 3" xfId="30643"/>
    <cellStyle name="Percent 2 16 2 13" xfId="30644"/>
    <cellStyle name="Percent 2 16 2 13 2" xfId="30645"/>
    <cellStyle name="Percent 2 16 2 13 2 2" xfId="30646"/>
    <cellStyle name="Percent 2 16 2 13 3" xfId="30647"/>
    <cellStyle name="Percent 2 16 2 14" xfId="30648"/>
    <cellStyle name="Percent 2 16 2 14 2" xfId="30649"/>
    <cellStyle name="Percent 2 16 2 14 2 2" xfId="30650"/>
    <cellStyle name="Percent 2 16 2 14 3" xfId="30651"/>
    <cellStyle name="Percent 2 16 2 15" xfId="30652"/>
    <cellStyle name="Percent 2 16 2 15 2" xfId="30653"/>
    <cellStyle name="Percent 2 16 2 15 2 2" xfId="30654"/>
    <cellStyle name="Percent 2 16 2 15 3" xfId="30655"/>
    <cellStyle name="Percent 2 16 2 16" xfId="30656"/>
    <cellStyle name="Percent 2 16 2 16 2" xfId="30657"/>
    <cellStyle name="Percent 2 16 2 17" xfId="30658"/>
    <cellStyle name="Percent 2 16 2 18" xfId="30659"/>
    <cellStyle name="Percent 2 16 2 19" xfId="30660"/>
    <cellStyle name="Percent 2 16 2 2" xfId="30661"/>
    <cellStyle name="Percent 2 16 2 2 10" xfId="30662"/>
    <cellStyle name="Percent 2 16 2 2 2" xfId="30663"/>
    <cellStyle name="Percent 2 16 2 2 2 2" xfId="30664"/>
    <cellStyle name="Percent 2 16 2 2 3" xfId="30665"/>
    <cellStyle name="Percent 2 16 2 2 4" xfId="30666"/>
    <cellStyle name="Percent 2 16 2 2 5" xfId="30667"/>
    <cellStyle name="Percent 2 16 2 2 6" xfId="30668"/>
    <cellStyle name="Percent 2 16 2 2 7" xfId="30669"/>
    <cellStyle name="Percent 2 16 2 2 8" xfId="30670"/>
    <cellStyle name="Percent 2 16 2 2 9" xfId="30671"/>
    <cellStyle name="Percent 2 16 2 20" xfId="30672"/>
    <cellStyle name="Percent 2 16 2 21" xfId="30673"/>
    <cellStyle name="Percent 2 16 2 22" xfId="30674"/>
    <cellStyle name="Percent 2 16 2 23" xfId="30675"/>
    <cellStyle name="Percent 2 16 2 24" xfId="30676"/>
    <cellStyle name="Percent 2 16 2 3" xfId="30677"/>
    <cellStyle name="Percent 2 16 2 3 10" xfId="30678"/>
    <cellStyle name="Percent 2 16 2 3 2" xfId="30679"/>
    <cellStyle name="Percent 2 16 2 3 2 2" xfId="30680"/>
    <cellStyle name="Percent 2 16 2 3 3" xfId="30681"/>
    <cellStyle name="Percent 2 16 2 3 4" xfId="30682"/>
    <cellStyle name="Percent 2 16 2 3 5" xfId="30683"/>
    <cellStyle name="Percent 2 16 2 3 6" xfId="30684"/>
    <cellStyle name="Percent 2 16 2 3 7" xfId="30685"/>
    <cellStyle name="Percent 2 16 2 3 8" xfId="30686"/>
    <cellStyle name="Percent 2 16 2 3 9" xfId="30687"/>
    <cellStyle name="Percent 2 16 2 4" xfId="30688"/>
    <cellStyle name="Percent 2 16 2 4 2" xfId="30689"/>
    <cellStyle name="Percent 2 16 2 4 2 2" xfId="30690"/>
    <cellStyle name="Percent 2 16 2 4 3" xfId="30691"/>
    <cellStyle name="Percent 2 16 2 5" xfId="30692"/>
    <cellStyle name="Percent 2 16 2 5 2" xfId="30693"/>
    <cellStyle name="Percent 2 16 2 5 2 2" xfId="30694"/>
    <cellStyle name="Percent 2 16 2 5 3" xfId="30695"/>
    <cellStyle name="Percent 2 16 2 6" xfId="30696"/>
    <cellStyle name="Percent 2 16 2 6 2" xfId="30697"/>
    <cellStyle name="Percent 2 16 2 6 2 2" xfId="30698"/>
    <cellStyle name="Percent 2 16 2 6 3" xfId="30699"/>
    <cellStyle name="Percent 2 16 2 7" xfId="30700"/>
    <cellStyle name="Percent 2 16 2 7 2" xfId="30701"/>
    <cellStyle name="Percent 2 16 2 7 2 2" xfId="30702"/>
    <cellStyle name="Percent 2 16 2 7 3" xfId="30703"/>
    <cellStyle name="Percent 2 16 2 8" xfId="30704"/>
    <cellStyle name="Percent 2 16 2 8 2" xfId="30705"/>
    <cellStyle name="Percent 2 16 2 8 2 2" xfId="30706"/>
    <cellStyle name="Percent 2 16 2 8 3" xfId="30707"/>
    <cellStyle name="Percent 2 16 2 9" xfId="30708"/>
    <cellStyle name="Percent 2 16 2 9 2" xfId="30709"/>
    <cellStyle name="Percent 2 16 2 9 2 2" xfId="30710"/>
    <cellStyle name="Percent 2 16 2 9 3" xfId="30711"/>
    <cellStyle name="Percent 2 16 20" xfId="30712"/>
    <cellStyle name="Percent 2 16 20 2" xfId="30713"/>
    <cellStyle name="Percent 2 16 21" xfId="30714"/>
    <cellStyle name="Percent 2 16 22" xfId="30715"/>
    <cellStyle name="Percent 2 16 23" xfId="30716"/>
    <cellStyle name="Percent 2 16 24" xfId="30717"/>
    <cellStyle name="Percent 2 16 25" xfId="30718"/>
    <cellStyle name="Percent 2 16 26" xfId="30719"/>
    <cellStyle name="Percent 2 16 27" xfId="30720"/>
    <cellStyle name="Percent 2 16 28" xfId="30721"/>
    <cellStyle name="Percent 2 16 3" xfId="30722"/>
    <cellStyle name="Percent 2 16 3 10" xfId="30723"/>
    <cellStyle name="Percent 2 16 3 10 2" xfId="30724"/>
    <cellStyle name="Percent 2 16 3 10 2 2" xfId="30725"/>
    <cellStyle name="Percent 2 16 3 10 3" xfId="30726"/>
    <cellStyle name="Percent 2 16 3 11" xfId="30727"/>
    <cellStyle name="Percent 2 16 3 11 2" xfId="30728"/>
    <cellStyle name="Percent 2 16 3 11 2 2" xfId="30729"/>
    <cellStyle name="Percent 2 16 3 11 3" xfId="30730"/>
    <cellStyle name="Percent 2 16 3 12" xfId="30731"/>
    <cellStyle name="Percent 2 16 3 12 2" xfId="30732"/>
    <cellStyle name="Percent 2 16 3 12 2 2" xfId="30733"/>
    <cellStyle name="Percent 2 16 3 12 3" xfId="30734"/>
    <cellStyle name="Percent 2 16 3 13" xfId="30735"/>
    <cellStyle name="Percent 2 16 3 13 2" xfId="30736"/>
    <cellStyle name="Percent 2 16 3 13 2 2" xfId="30737"/>
    <cellStyle name="Percent 2 16 3 13 3" xfId="30738"/>
    <cellStyle name="Percent 2 16 3 14" xfId="30739"/>
    <cellStyle name="Percent 2 16 3 14 2" xfId="30740"/>
    <cellStyle name="Percent 2 16 3 14 2 2" xfId="30741"/>
    <cellStyle name="Percent 2 16 3 14 3" xfId="30742"/>
    <cellStyle name="Percent 2 16 3 15" xfId="30743"/>
    <cellStyle name="Percent 2 16 3 15 2" xfId="30744"/>
    <cellStyle name="Percent 2 16 3 15 2 2" xfId="30745"/>
    <cellStyle name="Percent 2 16 3 15 3" xfId="30746"/>
    <cellStyle name="Percent 2 16 3 16" xfId="30747"/>
    <cellStyle name="Percent 2 16 3 16 2" xfId="30748"/>
    <cellStyle name="Percent 2 16 3 17" xfId="30749"/>
    <cellStyle name="Percent 2 16 3 18" xfId="30750"/>
    <cellStyle name="Percent 2 16 3 19" xfId="30751"/>
    <cellStyle name="Percent 2 16 3 2" xfId="30752"/>
    <cellStyle name="Percent 2 16 3 2 10" xfId="30753"/>
    <cellStyle name="Percent 2 16 3 2 2" xfId="30754"/>
    <cellStyle name="Percent 2 16 3 2 2 2" xfId="30755"/>
    <cellStyle name="Percent 2 16 3 2 3" xfId="30756"/>
    <cellStyle name="Percent 2 16 3 2 4" xfId="30757"/>
    <cellStyle name="Percent 2 16 3 2 5" xfId="30758"/>
    <cellStyle name="Percent 2 16 3 2 6" xfId="30759"/>
    <cellStyle name="Percent 2 16 3 2 7" xfId="30760"/>
    <cellStyle name="Percent 2 16 3 2 8" xfId="30761"/>
    <cellStyle name="Percent 2 16 3 2 9" xfId="30762"/>
    <cellStyle name="Percent 2 16 3 20" xfId="30763"/>
    <cellStyle name="Percent 2 16 3 21" xfId="30764"/>
    <cellStyle name="Percent 2 16 3 22" xfId="30765"/>
    <cellStyle name="Percent 2 16 3 23" xfId="30766"/>
    <cellStyle name="Percent 2 16 3 24" xfId="30767"/>
    <cellStyle name="Percent 2 16 3 3" xfId="30768"/>
    <cellStyle name="Percent 2 16 3 3 10" xfId="30769"/>
    <cellStyle name="Percent 2 16 3 3 2" xfId="30770"/>
    <cellStyle name="Percent 2 16 3 3 2 2" xfId="30771"/>
    <cellStyle name="Percent 2 16 3 3 3" xfId="30772"/>
    <cellStyle name="Percent 2 16 3 3 4" xfId="30773"/>
    <cellStyle name="Percent 2 16 3 3 5" xfId="30774"/>
    <cellStyle name="Percent 2 16 3 3 6" xfId="30775"/>
    <cellStyle name="Percent 2 16 3 3 7" xfId="30776"/>
    <cellStyle name="Percent 2 16 3 3 8" xfId="30777"/>
    <cellStyle name="Percent 2 16 3 3 9" xfId="30778"/>
    <cellStyle name="Percent 2 16 3 4" xfId="30779"/>
    <cellStyle name="Percent 2 16 3 4 2" xfId="30780"/>
    <cellStyle name="Percent 2 16 3 4 2 2" xfId="30781"/>
    <cellStyle name="Percent 2 16 3 4 3" xfId="30782"/>
    <cellStyle name="Percent 2 16 3 5" xfId="30783"/>
    <cellStyle name="Percent 2 16 3 5 2" xfId="30784"/>
    <cellStyle name="Percent 2 16 3 5 2 2" xfId="30785"/>
    <cellStyle name="Percent 2 16 3 5 3" xfId="30786"/>
    <cellStyle name="Percent 2 16 3 6" xfId="30787"/>
    <cellStyle name="Percent 2 16 3 6 2" xfId="30788"/>
    <cellStyle name="Percent 2 16 3 6 2 2" xfId="30789"/>
    <cellStyle name="Percent 2 16 3 6 3" xfId="30790"/>
    <cellStyle name="Percent 2 16 3 7" xfId="30791"/>
    <cellStyle name="Percent 2 16 3 7 2" xfId="30792"/>
    <cellStyle name="Percent 2 16 3 7 2 2" xfId="30793"/>
    <cellStyle name="Percent 2 16 3 7 3" xfId="30794"/>
    <cellStyle name="Percent 2 16 3 8" xfId="30795"/>
    <cellStyle name="Percent 2 16 3 8 2" xfId="30796"/>
    <cellStyle name="Percent 2 16 3 8 2 2" xfId="30797"/>
    <cellStyle name="Percent 2 16 3 8 3" xfId="30798"/>
    <cellStyle name="Percent 2 16 3 9" xfId="30799"/>
    <cellStyle name="Percent 2 16 3 9 2" xfId="30800"/>
    <cellStyle name="Percent 2 16 3 9 2 2" xfId="30801"/>
    <cellStyle name="Percent 2 16 3 9 3" xfId="30802"/>
    <cellStyle name="Percent 2 16 4" xfId="30803"/>
    <cellStyle name="Percent 2 16 4 10" xfId="30804"/>
    <cellStyle name="Percent 2 16 4 10 2" xfId="30805"/>
    <cellStyle name="Percent 2 16 4 10 2 2" xfId="30806"/>
    <cellStyle name="Percent 2 16 4 10 3" xfId="30807"/>
    <cellStyle name="Percent 2 16 4 11" xfId="30808"/>
    <cellStyle name="Percent 2 16 4 11 2" xfId="30809"/>
    <cellStyle name="Percent 2 16 4 11 2 2" xfId="30810"/>
    <cellStyle name="Percent 2 16 4 11 3" xfId="30811"/>
    <cellStyle name="Percent 2 16 4 12" xfId="30812"/>
    <cellStyle name="Percent 2 16 4 12 2" xfId="30813"/>
    <cellStyle name="Percent 2 16 4 12 2 2" xfId="30814"/>
    <cellStyle name="Percent 2 16 4 12 3" xfId="30815"/>
    <cellStyle name="Percent 2 16 4 13" xfId="30816"/>
    <cellStyle name="Percent 2 16 4 13 2" xfId="30817"/>
    <cellStyle name="Percent 2 16 4 13 2 2" xfId="30818"/>
    <cellStyle name="Percent 2 16 4 13 3" xfId="30819"/>
    <cellStyle name="Percent 2 16 4 14" xfId="30820"/>
    <cellStyle name="Percent 2 16 4 14 2" xfId="30821"/>
    <cellStyle name="Percent 2 16 4 14 2 2" xfId="30822"/>
    <cellStyle name="Percent 2 16 4 14 3" xfId="30823"/>
    <cellStyle name="Percent 2 16 4 15" xfId="30824"/>
    <cellStyle name="Percent 2 16 4 15 2" xfId="30825"/>
    <cellStyle name="Percent 2 16 4 15 2 2" xfId="30826"/>
    <cellStyle name="Percent 2 16 4 15 3" xfId="30827"/>
    <cellStyle name="Percent 2 16 4 16" xfId="30828"/>
    <cellStyle name="Percent 2 16 4 16 2" xfId="30829"/>
    <cellStyle name="Percent 2 16 4 17" xfId="30830"/>
    <cellStyle name="Percent 2 16 4 18" xfId="30831"/>
    <cellStyle name="Percent 2 16 4 19" xfId="30832"/>
    <cellStyle name="Percent 2 16 4 2" xfId="30833"/>
    <cellStyle name="Percent 2 16 4 2 10" xfId="30834"/>
    <cellStyle name="Percent 2 16 4 2 2" xfId="30835"/>
    <cellStyle name="Percent 2 16 4 2 2 2" xfId="30836"/>
    <cellStyle name="Percent 2 16 4 2 3" xfId="30837"/>
    <cellStyle name="Percent 2 16 4 2 4" xfId="30838"/>
    <cellStyle name="Percent 2 16 4 2 5" xfId="30839"/>
    <cellStyle name="Percent 2 16 4 2 6" xfId="30840"/>
    <cellStyle name="Percent 2 16 4 2 7" xfId="30841"/>
    <cellStyle name="Percent 2 16 4 2 8" xfId="30842"/>
    <cellStyle name="Percent 2 16 4 2 9" xfId="30843"/>
    <cellStyle name="Percent 2 16 4 20" xfId="30844"/>
    <cellStyle name="Percent 2 16 4 21" xfId="30845"/>
    <cellStyle name="Percent 2 16 4 22" xfId="30846"/>
    <cellStyle name="Percent 2 16 4 23" xfId="30847"/>
    <cellStyle name="Percent 2 16 4 24" xfId="30848"/>
    <cellStyle name="Percent 2 16 4 3" xfId="30849"/>
    <cellStyle name="Percent 2 16 4 3 10" xfId="30850"/>
    <cellStyle name="Percent 2 16 4 3 2" xfId="30851"/>
    <cellStyle name="Percent 2 16 4 3 2 2" xfId="30852"/>
    <cellStyle name="Percent 2 16 4 3 3" xfId="30853"/>
    <cellStyle name="Percent 2 16 4 3 4" xfId="30854"/>
    <cellStyle name="Percent 2 16 4 3 5" xfId="30855"/>
    <cellStyle name="Percent 2 16 4 3 6" xfId="30856"/>
    <cellStyle name="Percent 2 16 4 3 7" xfId="30857"/>
    <cellStyle name="Percent 2 16 4 3 8" xfId="30858"/>
    <cellStyle name="Percent 2 16 4 3 9" xfId="30859"/>
    <cellStyle name="Percent 2 16 4 4" xfId="30860"/>
    <cellStyle name="Percent 2 16 4 4 2" xfId="30861"/>
    <cellStyle name="Percent 2 16 4 4 2 2" xfId="30862"/>
    <cellStyle name="Percent 2 16 4 4 3" xfId="30863"/>
    <cellStyle name="Percent 2 16 4 5" xfId="30864"/>
    <cellStyle name="Percent 2 16 4 5 2" xfId="30865"/>
    <cellStyle name="Percent 2 16 4 5 2 2" xfId="30866"/>
    <cellStyle name="Percent 2 16 4 5 3" xfId="30867"/>
    <cellStyle name="Percent 2 16 4 6" xfId="30868"/>
    <cellStyle name="Percent 2 16 4 6 2" xfId="30869"/>
    <cellStyle name="Percent 2 16 4 6 2 2" xfId="30870"/>
    <cellStyle name="Percent 2 16 4 6 3" xfId="30871"/>
    <cellStyle name="Percent 2 16 4 7" xfId="30872"/>
    <cellStyle name="Percent 2 16 4 7 2" xfId="30873"/>
    <cellStyle name="Percent 2 16 4 7 2 2" xfId="30874"/>
    <cellStyle name="Percent 2 16 4 7 3" xfId="30875"/>
    <cellStyle name="Percent 2 16 4 8" xfId="30876"/>
    <cellStyle name="Percent 2 16 4 8 2" xfId="30877"/>
    <cellStyle name="Percent 2 16 4 8 2 2" xfId="30878"/>
    <cellStyle name="Percent 2 16 4 8 3" xfId="30879"/>
    <cellStyle name="Percent 2 16 4 9" xfId="30880"/>
    <cellStyle name="Percent 2 16 4 9 2" xfId="30881"/>
    <cellStyle name="Percent 2 16 4 9 2 2" xfId="30882"/>
    <cellStyle name="Percent 2 16 4 9 3" xfId="30883"/>
    <cellStyle name="Percent 2 16 5" xfId="30884"/>
    <cellStyle name="Percent 2 16 5 10" xfId="30885"/>
    <cellStyle name="Percent 2 16 5 10 2" xfId="30886"/>
    <cellStyle name="Percent 2 16 5 10 2 2" xfId="30887"/>
    <cellStyle name="Percent 2 16 5 10 3" xfId="30888"/>
    <cellStyle name="Percent 2 16 5 11" xfId="30889"/>
    <cellStyle name="Percent 2 16 5 11 2" xfId="30890"/>
    <cellStyle name="Percent 2 16 5 11 2 2" xfId="30891"/>
    <cellStyle name="Percent 2 16 5 11 3" xfId="30892"/>
    <cellStyle name="Percent 2 16 5 12" xfId="30893"/>
    <cellStyle name="Percent 2 16 5 12 2" xfId="30894"/>
    <cellStyle name="Percent 2 16 5 12 2 2" xfId="30895"/>
    <cellStyle name="Percent 2 16 5 12 3" xfId="30896"/>
    <cellStyle name="Percent 2 16 5 13" xfId="30897"/>
    <cellStyle name="Percent 2 16 5 13 2" xfId="30898"/>
    <cellStyle name="Percent 2 16 5 13 2 2" xfId="30899"/>
    <cellStyle name="Percent 2 16 5 13 3" xfId="30900"/>
    <cellStyle name="Percent 2 16 5 14" xfId="30901"/>
    <cellStyle name="Percent 2 16 5 14 2" xfId="30902"/>
    <cellStyle name="Percent 2 16 5 14 2 2" xfId="30903"/>
    <cellStyle name="Percent 2 16 5 14 3" xfId="30904"/>
    <cellStyle name="Percent 2 16 5 15" xfId="30905"/>
    <cellStyle name="Percent 2 16 5 15 2" xfId="30906"/>
    <cellStyle name="Percent 2 16 5 15 2 2" xfId="30907"/>
    <cellStyle name="Percent 2 16 5 15 3" xfId="30908"/>
    <cellStyle name="Percent 2 16 5 16" xfId="30909"/>
    <cellStyle name="Percent 2 16 5 16 2" xfId="30910"/>
    <cellStyle name="Percent 2 16 5 17" xfId="30911"/>
    <cellStyle name="Percent 2 16 5 18" xfId="30912"/>
    <cellStyle name="Percent 2 16 5 19" xfId="30913"/>
    <cellStyle name="Percent 2 16 5 2" xfId="30914"/>
    <cellStyle name="Percent 2 16 5 2 10" xfId="30915"/>
    <cellStyle name="Percent 2 16 5 2 2" xfId="30916"/>
    <cellStyle name="Percent 2 16 5 2 2 2" xfId="30917"/>
    <cellStyle name="Percent 2 16 5 2 3" xfId="30918"/>
    <cellStyle name="Percent 2 16 5 2 4" xfId="30919"/>
    <cellStyle name="Percent 2 16 5 2 5" xfId="30920"/>
    <cellStyle name="Percent 2 16 5 2 6" xfId="30921"/>
    <cellStyle name="Percent 2 16 5 2 7" xfId="30922"/>
    <cellStyle name="Percent 2 16 5 2 8" xfId="30923"/>
    <cellStyle name="Percent 2 16 5 2 9" xfId="30924"/>
    <cellStyle name="Percent 2 16 5 20" xfId="30925"/>
    <cellStyle name="Percent 2 16 5 21" xfId="30926"/>
    <cellStyle name="Percent 2 16 5 22" xfId="30927"/>
    <cellStyle name="Percent 2 16 5 23" xfId="30928"/>
    <cellStyle name="Percent 2 16 5 24" xfId="30929"/>
    <cellStyle name="Percent 2 16 5 3" xfId="30930"/>
    <cellStyle name="Percent 2 16 5 3 10" xfId="30931"/>
    <cellStyle name="Percent 2 16 5 3 2" xfId="30932"/>
    <cellStyle name="Percent 2 16 5 3 2 2" xfId="30933"/>
    <cellStyle name="Percent 2 16 5 3 3" xfId="30934"/>
    <cellStyle name="Percent 2 16 5 3 4" xfId="30935"/>
    <cellStyle name="Percent 2 16 5 3 5" xfId="30936"/>
    <cellStyle name="Percent 2 16 5 3 6" xfId="30937"/>
    <cellStyle name="Percent 2 16 5 3 7" xfId="30938"/>
    <cellStyle name="Percent 2 16 5 3 8" xfId="30939"/>
    <cellStyle name="Percent 2 16 5 3 9" xfId="30940"/>
    <cellStyle name="Percent 2 16 5 4" xfId="30941"/>
    <cellStyle name="Percent 2 16 5 4 2" xfId="30942"/>
    <cellStyle name="Percent 2 16 5 4 2 2" xfId="30943"/>
    <cellStyle name="Percent 2 16 5 4 3" xfId="30944"/>
    <cellStyle name="Percent 2 16 5 5" xfId="30945"/>
    <cellStyle name="Percent 2 16 5 5 2" xfId="30946"/>
    <cellStyle name="Percent 2 16 5 5 2 2" xfId="30947"/>
    <cellStyle name="Percent 2 16 5 5 3" xfId="30948"/>
    <cellStyle name="Percent 2 16 5 6" xfId="30949"/>
    <cellStyle name="Percent 2 16 5 6 2" xfId="30950"/>
    <cellStyle name="Percent 2 16 5 6 2 2" xfId="30951"/>
    <cellStyle name="Percent 2 16 5 6 3" xfId="30952"/>
    <cellStyle name="Percent 2 16 5 7" xfId="30953"/>
    <cellStyle name="Percent 2 16 5 7 2" xfId="30954"/>
    <cellStyle name="Percent 2 16 5 7 2 2" xfId="30955"/>
    <cellStyle name="Percent 2 16 5 7 3" xfId="30956"/>
    <cellStyle name="Percent 2 16 5 8" xfId="30957"/>
    <cellStyle name="Percent 2 16 5 8 2" xfId="30958"/>
    <cellStyle name="Percent 2 16 5 8 2 2" xfId="30959"/>
    <cellStyle name="Percent 2 16 5 8 3" xfId="30960"/>
    <cellStyle name="Percent 2 16 5 9" xfId="30961"/>
    <cellStyle name="Percent 2 16 5 9 2" xfId="30962"/>
    <cellStyle name="Percent 2 16 5 9 2 2" xfId="30963"/>
    <cellStyle name="Percent 2 16 5 9 3" xfId="30964"/>
    <cellStyle name="Percent 2 16 6" xfId="30965"/>
    <cellStyle name="Percent 2 16 6 10" xfId="30966"/>
    <cellStyle name="Percent 2 16 6 2" xfId="30967"/>
    <cellStyle name="Percent 2 16 6 2 2" xfId="30968"/>
    <cellStyle name="Percent 2 16 6 3" xfId="30969"/>
    <cellStyle name="Percent 2 16 6 4" xfId="30970"/>
    <cellStyle name="Percent 2 16 6 5" xfId="30971"/>
    <cellStyle name="Percent 2 16 6 6" xfId="30972"/>
    <cellStyle name="Percent 2 16 6 7" xfId="30973"/>
    <cellStyle name="Percent 2 16 6 8" xfId="30974"/>
    <cellStyle name="Percent 2 16 6 9" xfId="30975"/>
    <cellStyle name="Percent 2 16 7" xfId="30976"/>
    <cellStyle name="Percent 2 16 7 10" xfId="30977"/>
    <cellStyle name="Percent 2 16 7 2" xfId="30978"/>
    <cellStyle name="Percent 2 16 7 2 2" xfId="30979"/>
    <cellStyle name="Percent 2 16 7 3" xfId="30980"/>
    <cellStyle name="Percent 2 16 7 4" xfId="30981"/>
    <cellStyle name="Percent 2 16 7 5" xfId="30982"/>
    <cellStyle name="Percent 2 16 7 6" xfId="30983"/>
    <cellStyle name="Percent 2 16 7 7" xfId="30984"/>
    <cellStyle name="Percent 2 16 7 8" xfId="30985"/>
    <cellStyle name="Percent 2 16 7 9" xfId="30986"/>
    <cellStyle name="Percent 2 16 8" xfId="30987"/>
    <cellStyle name="Percent 2 16 8 2" xfId="30988"/>
    <cellStyle name="Percent 2 16 8 2 2" xfId="30989"/>
    <cellStyle name="Percent 2 16 8 3" xfId="30990"/>
    <cellStyle name="Percent 2 16 9" xfId="30991"/>
    <cellStyle name="Percent 2 16 9 2" xfId="30992"/>
    <cellStyle name="Percent 2 16 9 2 2" xfId="30993"/>
    <cellStyle name="Percent 2 16 9 3" xfId="30994"/>
    <cellStyle name="Percent 2 17" xfId="30995"/>
    <cellStyle name="Percent 2 17 10" xfId="30996"/>
    <cellStyle name="Percent 2 17 10 2" xfId="30997"/>
    <cellStyle name="Percent 2 17 10 2 2" xfId="30998"/>
    <cellStyle name="Percent 2 17 10 3" xfId="30999"/>
    <cellStyle name="Percent 2 17 11" xfId="31000"/>
    <cellStyle name="Percent 2 17 11 2" xfId="31001"/>
    <cellStyle name="Percent 2 17 11 2 2" xfId="31002"/>
    <cellStyle name="Percent 2 17 11 3" xfId="31003"/>
    <cellStyle name="Percent 2 17 12" xfId="31004"/>
    <cellStyle name="Percent 2 17 12 2" xfId="31005"/>
    <cellStyle name="Percent 2 17 12 2 2" xfId="31006"/>
    <cellStyle name="Percent 2 17 12 3" xfId="31007"/>
    <cellStyle name="Percent 2 17 13" xfId="31008"/>
    <cellStyle name="Percent 2 17 13 2" xfId="31009"/>
    <cellStyle name="Percent 2 17 13 2 2" xfId="31010"/>
    <cellStyle name="Percent 2 17 13 3" xfId="31011"/>
    <cellStyle name="Percent 2 17 14" xfId="31012"/>
    <cellStyle name="Percent 2 17 14 2" xfId="31013"/>
    <cellStyle name="Percent 2 17 14 2 2" xfId="31014"/>
    <cellStyle name="Percent 2 17 14 3" xfId="31015"/>
    <cellStyle name="Percent 2 17 15" xfId="31016"/>
    <cellStyle name="Percent 2 17 15 2" xfId="31017"/>
    <cellStyle name="Percent 2 17 15 2 2" xfId="31018"/>
    <cellStyle name="Percent 2 17 15 3" xfId="31019"/>
    <cellStyle name="Percent 2 17 16" xfId="31020"/>
    <cellStyle name="Percent 2 17 16 2" xfId="31021"/>
    <cellStyle name="Percent 2 17 16 2 2" xfId="31022"/>
    <cellStyle name="Percent 2 17 16 3" xfId="31023"/>
    <cellStyle name="Percent 2 17 17" xfId="31024"/>
    <cellStyle name="Percent 2 17 17 2" xfId="31025"/>
    <cellStyle name="Percent 2 17 17 2 2" xfId="31026"/>
    <cellStyle name="Percent 2 17 17 3" xfId="31027"/>
    <cellStyle name="Percent 2 17 18" xfId="31028"/>
    <cellStyle name="Percent 2 17 18 2" xfId="31029"/>
    <cellStyle name="Percent 2 17 18 2 2" xfId="31030"/>
    <cellStyle name="Percent 2 17 18 3" xfId="31031"/>
    <cellStyle name="Percent 2 17 19" xfId="31032"/>
    <cellStyle name="Percent 2 17 19 2" xfId="31033"/>
    <cellStyle name="Percent 2 17 19 2 2" xfId="31034"/>
    <cellStyle name="Percent 2 17 19 3" xfId="31035"/>
    <cellStyle name="Percent 2 17 2" xfId="31036"/>
    <cellStyle name="Percent 2 17 2 10" xfId="31037"/>
    <cellStyle name="Percent 2 17 2 10 2" xfId="31038"/>
    <cellStyle name="Percent 2 17 2 10 2 2" xfId="31039"/>
    <cellStyle name="Percent 2 17 2 10 3" xfId="31040"/>
    <cellStyle name="Percent 2 17 2 11" xfId="31041"/>
    <cellStyle name="Percent 2 17 2 11 2" xfId="31042"/>
    <cellStyle name="Percent 2 17 2 11 2 2" xfId="31043"/>
    <cellStyle name="Percent 2 17 2 11 3" xfId="31044"/>
    <cellStyle name="Percent 2 17 2 12" xfId="31045"/>
    <cellStyle name="Percent 2 17 2 12 2" xfId="31046"/>
    <cellStyle name="Percent 2 17 2 12 2 2" xfId="31047"/>
    <cellStyle name="Percent 2 17 2 12 3" xfId="31048"/>
    <cellStyle name="Percent 2 17 2 13" xfId="31049"/>
    <cellStyle name="Percent 2 17 2 13 2" xfId="31050"/>
    <cellStyle name="Percent 2 17 2 13 2 2" xfId="31051"/>
    <cellStyle name="Percent 2 17 2 13 3" xfId="31052"/>
    <cellStyle name="Percent 2 17 2 14" xfId="31053"/>
    <cellStyle name="Percent 2 17 2 14 2" xfId="31054"/>
    <cellStyle name="Percent 2 17 2 14 2 2" xfId="31055"/>
    <cellStyle name="Percent 2 17 2 14 3" xfId="31056"/>
    <cellStyle name="Percent 2 17 2 15" xfId="31057"/>
    <cellStyle name="Percent 2 17 2 15 2" xfId="31058"/>
    <cellStyle name="Percent 2 17 2 15 2 2" xfId="31059"/>
    <cellStyle name="Percent 2 17 2 15 3" xfId="31060"/>
    <cellStyle name="Percent 2 17 2 16" xfId="31061"/>
    <cellStyle name="Percent 2 17 2 16 2" xfId="31062"/>
    <cellStyle name="Percent 2 17 2 17" xfId="31063"/>
    <cellStyle name="Percent 2 17 2 18" xfId="31064"/>
    <cellStyle name="Percent 2 17 2 19" xfId="31065"/>
    <cellStyle name="Percent 2 17 2 2" xfId="31066"/>
    <cellStyle name="Percent 2 17 2 2 10" xfId="31067"/>
    <cellStyle name="Percent 2 17 2 2 2" xfId="31068"/>
    <cellStyle name="Percent 2 17 2 2 2 2" xfId="31069"/>
    <cellStyle name="Percent 2 17 2 2 3" xfId="31070"/>
    <cellStyle name="Percent 2 17 2 2 4" xfId="31071"/>
    <cellStyle name="Percent 2 17 2 2 5" xfId="31072"/>
    <cellStyle name="Percent 2 17 2 2 6" xfId="31073"/>
    <cellStyle name="Percent 2 17 2 2 7" xfId="31074"/>
    <cellStyle name="Percent 2 17 2 2 8" xfId="31075"/>
    <cellStyle name="Percent 2 17 2 2 9" xfId="31076"/>
    <cellStyle name="Percent 2 17 2 20" xfId="31077"/>
    <cellStyle name="Percent 2 17 2 21" xfId="31078"/>
    <cellStyle name="Percent 2 17 2 22" xfId="31079"/>
    <cellStyle name="Percent 2 17 2 23" xfId="31080"/>
    <cellStyle name="Percent 2 17 2 24" xfId="31081"/>
    <cellStyle name="Percent 2 17 2 3" xfId="31082"/>
    <cellStyle name="Percent 2 17 2 3 10" xfId="31083"/>
    <cellStyle name="Percent 2 17 2 3 2" xfId="31084"/>
    <cellStyle name="Percent 2 17 2 3 2 2" xfId="31085"/>
    <cellStyle name="Percent 2 17 2 3 3" xfId="31086"/>
    <cellStyle name="Percent 2 17 2 3 4" xfId="31087"/>
    <cellStyle name="Percent 2 17 2 3 5" xfId="31088"/>
    <cellStyle name="Percent 2 17 2 3 6" xfId="31089"/>
    <cellStyle name="Percent 2 17 2 3 7" xfId="31090"/>
    <cellStyle name="Percent 2 17 2 3 8" xfId="31091"/>
    <cellStyle name="Percent 2 17 2 3 9" xfId="31092"/>
    <cellStyle name="Percent 2 17 2 4" xfId="31093"/>
    <cellStyle name="Percent 2 17 2 4 2" xfId="31094"/>
    <cellStyle name="Percent 2 17 2 4 2 2" xfId="31095"/>
    <cellStyle name="Percent 2 17 2 4 3" xfId="31096"/>
    <cellStyle name="Percent 2 17 2 5" xfId="31097"/>
    <cellStyle name="Percent 2 17 2 5 2" xfId="31098"/>
    <cellStyle name="Percent 2 17 2 5 2 2" xfId="31099"/>
    <cellStyle name="Percent 2 17 2 5 3" xfId="31100"/>
    <cellStyle name="Percent 2 17 2 6" xfId="31101"/>
    <cellStyle name="Percent 2 17 2 6 2" xfId="31102"/>
    <cellStyle name="Percent 2 17 2 6 2 2" xfId="31103"/>
    <cellStyle name="Percent 2 17 2 6 3" xfId="31104"/>
    <cellStyle name="Percent 2 17 2 7" xfId="31105"/>
    <cellStyle name="Percent 2 17 2 7 2" xfId="31106"/>
    <cellStyle name="Percent 2 17 2 7 2 2" xfId="31107"/>
    <cellStyle name="Percent 2 17 2 7 3" xfId="31108"/>
    <cellStyle name="Percent 2 17 2 8" xfId="31109"/>
    <cellStyle name="Percent 2 17 2 8 2" xfId="31110"/>
    <cellStyle name="Percent 2 17 2 8 2 2" xfId="31111"/>
    <cellStyle name="Percent 2 17 2 8 3" xfId="31112"/>
    <cellStyle name="Percent 2 17 2 9" xfId="31113"/>
    <cellStyle name="Percent 2 17 2 9 2" xfId="31114"/>
    <cellStyle name="Percent 2 17 2 9 2 2" xfId="31115"/>
    <cellStyle name="Percent 2 17 2 9 3" xfId="31116"/>
    <cellStyle name="Percent 2 17 20" xfId="31117"/>
    <cellStyle name="Percent 2 17 20 2" xfId="31118"/>
    <cellStyle name="Percent 2 17 21" xfId="31119"/>
    <cellStyle name="Percent 2 17 22" xfId="31120"/>
    <cellStyle name="Percent 2 17 23" xfId="31121"/>
    <cellStyle name="Percent 2 17 24" xfId="31122"/>
    <cellStyle name="Percent 2 17 25" xfId="31123"/>
    <cellStyle name="Percent 2 17 26" xfId="31124"/>
    <cellStyle name="Percent 2 17 27" xfId="31125"/>
    <cellStyle name="Percent 2 17 28" xfId="31126"/>
    <cellStyle name="Percent 2 17 3" xfId="31127"/>
    <cellStyle name="Percent 2 17 3 10" xfId="31128"/>
    <cellStyle name="Percent 2 17 3 10 2" xfId="31129"/>
    <cellStyle name="Percent 2 17 3 10 2 2" xfId="31130"/>
    <cellStyle name="Percent 2 17 3 10 3" xfId="31131"/>
    <cellStyle name="Percent 2 17 3 11" xfId="31132"/>
    <cellStyle name="Percent 2 17 3 11 2" xfId="31133"/>
    <cellStyle name="Percent 2 17 3 11 2 2" xfId="31134"/>
    <cellStyle name="Percent 2 17 3 11 3" xfId="31135"/>
    <cellStyle name="Percent 2 17 3 12" xfId="31136"/>
    <cellStyle name="Percent 2 17 3 12 2" xfId="31137"/>
    <cellStyle name="Percent 2 17 3 12 2 2" xfId="31138"/>
    <cellStyle name="Percent 2 17 3 12 3" xfId="31139"/>
    <cellStyle name="Percent 2 17 3 13" xfId="31140"/>
    <cellStyle name="Percent 2 17 3 13 2" xfId="31141"/>
    <cellStyle name="Percent 2 17 3 13 2 2" xfId="31142"/>
    <cellStyle name="Percent 2 17 3 13 3" xfId="31143"/>
    <cellStyle name="Percent 2 17 3 14" xfId="31144"/>
    <cellStyle name="Percent 2 17 3 14 2" xfId="31145"/>
    <cellStyle name="Percent 2 17 3 14 2 2" xfId="31146"/>
    <cellStyle name="Percent 2 17 3 14 3" xfId="31147"/>
    <cellStyle name="Percent 2 17 3 15" xfId="31148"/>
    <cellStyle name="Percent 2 17 3 15 2" xfId="31149"/>
    <cellStyle name="Percent 2 17 3 15 2 2" xfId="31150"/>
    <cellStyle name="Percent 2 17 3 15 3" xfId="31151"/>
    <cellStyle name="Percent 2 17 3 16" xfId="31152"/>
    <cellStyle name="Percent 2 17 3 16 2" xfId="31153"/>
    <cellStyle name="Percent 2 17 3 17" xfId="31154"/>
    <cellStyle name="Percent 2 17 3 18" xfId="31155"/>
    <cellStyle name="Percent 2 17 3 19" xfId="31156"/>
    <cellStyle name="Percent 2 17 3 2" xfId="31157"/>
    <cellStyle name="Percent 2 17 3 2 10" xfId="31158"/>
    <cellStyle name="Percent 2 17 3 2 2" xfId="31159"/>
    <cellStyle name="Percent 2 17 3 2 2 2" xfId="31160"/>
    <cellStyle name="Percent 2 17 3 2 3" xfId="31161"/>
    <cellStyle name="Percent 2 17 3 2 4" xfId="31162"/>
    <cellStyle name="Percent 2 17 3 2 5" xfId="31163"/>
    <cellStyle name="Percent 2 17 3 2 6" xfId="31164"/>
    <cellStyle name="Percent 2 17 3 2 7" xfId="31165"/>
    <cellStyle name="Percent 2 17 3 2 8" xfId="31166"/>
    <cellStyle name="Percent 2 17 3 2 9" xfId="31167"/>
    <cellStyle name="Percent 2 17 3 20" xfId="31168"/>
    <cellStyle name="Percent 2 17 3 21" xfId="31169"/>
    <cellStyle name="Percent 2 17 3 22" xfId="31170"/>
    <cellStyle name="Percent 2 17 3 23" xfId="31171"/>
    <cellStyle name="Percent 2 17 3 24" xfId="31172"/>
    <cellStyle name="Percent 2 17 3 3" xfId="31173"/>
    <cellStyle name="Percent 2 17 3 3 10" xfId="31174"/>
    <cellStyle name="Percent 2 17 3 3 2" xfId="31175"/>
    <cellStyle name="Percent 2 17 3 3 2 2" xfId="31176"/>
    <cellStyle name="Percent 2 17 3 3 3" xfId="31177"/>
    <cellStyle name="Percent 2 17 3 3 4" xfId="31178"/>
    <cellStyle name="Percent 2 17 3 3 5" xfId="31179"/>
    <cellStyle name="Percent 2 17 3 3 6" xfId="31180"/>
    <cellStyle name="Percent 2 17 3 3 7" xfId="31181"/>
    <cellStyle name="Percent 2 17 3 3 8" xfId="31182"/>
    <cellStyle name="Percent 2 17 3 3 9" xfId="31183"/>
    <cellStyle name="Percent 2 17 3 4" xfId="31184"/>
    <cellStyle name="Percent 2 17 3 4 2" xfId="31185"/>
    <cellStyle name="Percent 2 17 3 4 2 2" xfId="31186"/>
    <cellStyle name="Percent 2 17 3 4 3" xfId="31187"/>
    <cellStyle name="Percent 2 17 3 5" xfId="31188"/>
    <cellStyle name="Percent 2 17 3 5 2" xfId="31189"/>
    <cellStyle name="Percent 2 17 3 5 2 2" xfId="31190"/>
    <cellStyle name="Percent 2 17 3 5 3" xfId="31191"/>
    <cellStyle name="Percent 2 17 3 6" xfId="31192"/>
    <cellStyle name="Percent 2 17 3 6 2" xfId="31193"/>
    <cellStyle name="Percent 2 17 3 6 2 2" xfId="31194"/>
    <cellStyle name="Percent 2 17 3 6 3" xfId="31195"/>
    <cellStyle name="Percent 2 17 3 7" xfId="31196"/>
    <cellStyle name="Percent 2 17 3 7 2" xfId="31197"/>
    <cellStyle name="Percent 2 17 3 7 2 2" xfId="31198"/>
    <cellStyle name="Percent 2 17 3 7 3" xfId="31199"/>
    <cellStyle name="Percent 2 17 3 8" xfId="31200"/>
    <cellStyle name="Percent 2 17 3 8 2" xfId="31201"/>
    <cellStyle name="Percent 2 17 3 8 2 2" xfId="31202"/>
    <cellStyle name="Percent 2 17 3 8 3" xfId="31203"/>
    <cellStyle name="Percent 2 17 3 9" xfId="31204"/>
    <cellStyle name="Percent 2 17 3 9 2" xfId="31205"/>
    <cellStyle name="Percent 2 17 3 9 2 2" xfId="31206"/>
    <cellStyle name="Percent 2 17 3 9 3" xfId="31207"/>
    <cellStyle name="Percent 2 17 4" xfId="31208"/>
    <cellStyle name="Percent 2 17 4 10" xfId="31209"/>
    <cellStyle name="Percent 2 17 4 10 2" xfId="31210"/>
    <cellStyle name="Percent 2 17 4 10 2 2" xfId="31211"/>
    <cellStyle name="Percent 2 17 4 10 3" xfId="31212"/>
    <cellStyle name="Percent 2 17 4 11" xfId="31213"/>
    <cellStyle name="Percent 2 17 4 11 2" xfId="31214"/>
    <cellStyle name="Percent 2 17 4 11 2 2" xfId="31215"/>
    <cellStyle name="Percent 2 17 4 11 3" xfId="31216"/>
    <cellStyle name="Percent 2 17 4 12" xfId="31217"/>
    <cellStyle name="Percent 2 17 4 12 2" xfId="31218"/>
    <cellStyle name="Percent 2 17 4 12 2 2" xfId="31219"/>
    <cellStyle name="Percent 2 17 4 12 3" xfId="31220"/>
    <cellStyle name="Percent 2 17 4 13" xfId="31221"/>
    <cellStyle name="Percent 2 17 4 13 2" xfId="31222"/>
    <cellStyle name="Percent 2 17 4 13 2 2" xfId="31223"/>
    <cellStyle name="Percent 2 17 4 13 3" xfId="31224"/>
    <cellStyle name="Percent 2 17 4 14" xfId="31225"/>
    <cellStyle name="Percent 2 17 4 14 2" xfId="31226"/>
    <cellStyle name="Percent 2 17 4 14 2 2" xfId="31227"/>
    <cellStyle name="Percent 2 17 4 14 3" xfId="31228"/>
    <cellStyle name="Percent 2 17 4 15" xfId="31229"/>
    <cellStyle name="Percent 2 17 4 15 2" xfId="31230"/>
    <cellStyle name="Percent 2 17 4 15 2 2" xfId="31231"/>
    <cellStyle name="Percent 2 17 4 15 3" xfId="31232"/>
    <cellStyle name="Percent 2 17 4 16" xfId="31233"/>
    <cellStyle name="Percent 2 17 4 16 2" xfId="31234"/>
    <cellStyle name="Percent 2 17 4 17" xfId="31235"/>
    <cellStyle name="Percent 2 17 4 18" xfId="31236"/>
    <cellStyle name="Percent 2 17 4 19" xfId="31237"/>
    <cellStyle name="Percent 2 17 4 2" xfId="31238"/>
    <cellStyle name="Percent 2 17 4 2 10" xfId="31239"/>
    <cellStyle name="Percent 2 17 4 2 2" xfId="31240"/>
    <cellStyle name="Percent 2 17 4 2 2 2" xfId="31241"/>
    <cellStyle name="Percent 2 17 4 2 3" xfId="31242"/>
    <cellStyle name="Percent 2 17 4 2 4" xfId="31243"/>
    <cellStyle name="Percent 2 17 4 2 5" xfId="31244"/>
    <cellStyle name="Percent 2 17 4 2 6" xfId="31245"/>
    <cellStyle name="Percent 2 17 4 2 7" xfId="31246"/>
    <cellStyle name="Percent 2 17 4 2 8" xfId="31247"/>
    <cellStyle name="Percent 2 17 4 2 9" xfId="31248"/>
    <cellStyle name="Percent 2 17 4 20" xfId="31249"/>
    <cellStyle name="Percent 2 17 4 21" xfId="31250"/>
    <cellStyle name="Percent 2 17 4 22" xfId="31251"/>
    <cellStyle name="Percent 2 17 4 23" xfId="31252"/>
    <cellStyle name="Percent 2 17 4 24" xfId="31253"/>
    <cellStyle name="Percent 2 17 4 3" xfId="31254"/>
    <cellStyle name="Percent 2 17 4 3 10" xfId="31255"/>
    <cellStyle name="Percent 2 17 4 3 2" xfId="31256"/>
    <cellStyle name="Percent 2 17 4 3 2 2" xfId="31257"/>
    <cellStyle name="Percent 2 17 4 3 3" xfId="31258"/>
    <cellStyle name="Percent 2 17 4 3 4" xfId="31259"/>
    <cellStyle name="Percent 2 17 4 3 5" xfId="31260"/>
    <cellStyle name="Percent 2 17 4 3 6" xfId="31261"/>
    <cellStyle name="Percent 2 17 4 3 7" xfId="31262"/>
    <cellStyle name="Percent 2 17 4 3 8" xfId="31263"/>
    <cellStyle name="Percent 2 17 4 3 9" xfId="31264"/>
    <cellStyle name="Percent 2 17 4 4" xfId="31265"/>
    <cellStyle name="Percent 2 17 4 4 2" xfId="31266"/>
    <cellStyle name="Percent 2 17 4 4 2 2" xfId="31267"/>
    <cellStyle name="Percent 2 17 4 4 3" xfId="31268"/>
    <cellStyle name="Percent 2 17 4 5" xfId="31269"/>
    <cellStyle name="Percent 2 17 4 5 2" xfId="31270"/>
    <cellStyle name="Percent 2 17 4 5 2 2" xfId="31271"/>
    <cellStyle name="Percent 2 17 4 5 3" xfId="31272"/>
    <cellStyle name="Percent 2 17 4 6" xfId="31273"/>
    <cellStyle name="Percent 2 17 4 6 2" xfId="31274"/>
    <cellStyle name="Percent 2 17 4 6 2 2" xfId="31275"/>
    <cellStyle name="Percent 2 17 4 6 3" xfId="31276"/>
    <cellStyle name="Percent 2 17 4 7" xfId="31277"/>
    <cellStyle name="Percent 2 17 4 7 2" xfId="31278"/>
    <cellStyle name="Percent 2 17 4 7 2 2" xfId="31279"/>
    <cellStyle name="Percent 2 17 4 7 3" xfId="31280"/>
    <cellStyle name="Percent 2 17 4 8" xfId="31281"/>
    <cellStyle name="Percent 2 17 4 8 2" xfId="31282"/>
    <cellStyle name="Percent 2 17 4 8 2 2" xfId="31283"/>
    <cellStyle name="Percent 2 17 4 8 3" xfId="31284"/>
    <cellStyle name="Percent 2 17 4 9" xfId="31285"/>
    <cellStyle name="Percent 2 17 4 9 2" xfId="31286"/>
    <cellStyle name="Percent 2 17 4 9 2 2" xfId="31287"/>
    <cellStyle name="Percent 2 17 4 9 3" xfId="31288"/>
    <cellStyle name="Percent 2 17 5" xfId="31289"/>
    <cellStyle name="Percent 2 17 5 10" xfId="31290"/>
    <cellStyle name="Percent 2 17 5 10 2" xfId="31291"/>
    <cellStyle name="Percent 2 17 5 10 2 2" xfId="31292"/>
    <cellStyle name="Percent 2 17 5 10 3" xfId="31293"/>
    <cellStyle name="Percent 2 17 5 11" xfId="31294"/>
    <cellStyle name="Percent 2 17 5 11 2" xfId="31295"/>
    <cellStyle name="Percent 2 17 5 11 2 2" xfId="31296"/>
    <cellStyle name="Percent 2 17 5 11 3" xfId="31297"/>
    <cellStyle name="Percent 2 17 5 12" xfId="31298"/>
    <cellStyle name="Percent 2 17 5 12 2" xfId="31299"/>
    <cellStyle name="Percent 2 17 5 12 2 2" xfId="31300"/>
    <cellStyle name="Percent 2 17 5 12 3" xfId="31301"/>
    <cellStyle name="Percent 2 17 5 13" xfId="31302"/>
    <cellStyle name="Percent 2 17 5 13 2" xfId="31303"/>
    <cellStyle name="Percent 2 17 5 13 2 2" xfId="31304"/>
    <cellStyle name="Percent 2 17 5 13 3" xfId="31305"/>
    <cellStyle name="Percent 2 17 5 14" xfId="31306"/>
    <cellStyle name="Percent 2 17 5 14 2" xfId="31307"/>
    <cellStyle name="Percent 2 17 5 14 2 2" xfId="31308"/>
    <cellStyle name="Percent 2 17 5 14 3" xfId="31309"/>
    <cellStyle name="Percent 2 17 5 15" xfId="31310"/>
    <cellStyle name="Percent 2 17 5 15 2" xfId="31311"/>
    <cellStyle name="Percent 2 17 5 15 2 2" xfId="31312"/>
    <cellStyle name="Percent 2 17 5 15 3" xfId="31313"/>
    <cellStyle name="Percent 2 17 5 16" xfId="31314"/>
    <cellStyle name="Percent 2 17 5 16 2" xfId="31315"/>
    <cellStyle name="Percent 2 17 5 17" xfId="31316"/>
    <cellStyle name="Percent 2 17 5 18" xfId="31317"/>
    <cellStyle name="Percent 2 17 5 19" xfId="31318"/>
    <cellStyle name="Percent 2 17 5 2" xfId="31319"/>
    <cellStyle name="Percent 2 17 5 2 10" xfId="31320"/>
    <cellStyle name="Percent 2 17 5 2 2" xfId="31321"/>
    <cellStyle name="Percent 2 17 5 2 2 2" xfId="31322"/>
    <cellStyle name="Percent 2 17 5 2 3" xfId="31323"/>
    <cellStyle name="Percent 2 17 5 2 4" xfId="31324"/>
    <cellStyle name="Percent 2 17 5 2 5" xfId="31325"/>
    <cellStyle name="Percent 2 17 5 2 6" xfId="31326"/>
    <cellStyle name="Percent 2 17 5 2 7" xfId="31327"/>
    <cellStyle name="Percent 2 17 5 2 8" xfId="31328"/>
    <cellStyle name="Percent 2 17 5 2 9" xfId="31329"/>
    <cellStyle name="Percent 2 17 5 20" xfId="31330"/>
    <cellStyle name="Percent 2 17 5 21" xfId="31331"/>
    <cellStyle name="Percent 2 17 5 22" xfId="31332"/>
    <cellStyle name="Percent 2 17 5 23" xfId="31333"/>
    <cellStyle name="Percent 2 17 5 24" xfId="31334"/>
    <cellStyle name="Percent 2 17 5 3" xfId="31335"/>
    <cellStyle name="Percent 2 17 5 3 10" xfId="31336"/>
    <cellStyle name="Percent 2 17 5 3 2" xfId="31337"/>
    <cellStyle name="Percent 2 17 5 3 2 2" xfId="31338"/>
    <cellStyle name="Percent 2 17 5 3 3" xfId="31339"/>
    <cellStyle name="Percent 2 17 5 3 4" xfId="31340"/>
    <cellStyle name="Percent 2 17 5 3 5" xfId="31341"/>
    <cellStyle name="Percent 2 17 5 3 6" xfId="31342"/>
    <cellStyle name="Percent 2 17 5 3 7" xfId="31343"/>
    <cellStyle name="Percent 2 17 5 3 8" xfId="31344"/>
    <cellStyle name="Percent 2 17 5 3 9" xfId="31345"/>
    <cellStyle name="Percent 2 17 5 4" xfId="31346"/>
    <cellStyle name="Percent 2 17 5 4 2" xfId="31347"/>
    <cellStyle name="Percent 2 17 5 4 2 2" xfId="31348"/>
    <cellStyle name="Percent 2 17 5 4 3" xfId="31349"/>
    <cellStyle name="Percent 2 17 5 5" xfId="31350"/>
    <cellStyle name="Percent 2 17 5 5 2" xfId="31351"/>
    <cellStyle name="Percent 2 17 5 5 2 2" xfId="31352"/>
    <cellStyle name="Percent 2 17 5 5 3" xfId="31353"/>
    <cellStyle name="Percent 2 17 5 6" xfId="31354"/>
    <cellStyle name="Percent 2 17 5 6 2" xfId="31355"/>
    <cellStyle name="Percent 2 17 5 6 2 2" xfId="31356"/>
    <cellStyle name="Percent 2 17 5 6 3" xfId="31357"/>
    <cellStyle name="Percent 2 17 5 7" xfId="31358"/>
    <cellStyle name="Percent 2 17 5 7 2" xfId="31359"/>
    <cellStyle name="Percent 2 17 5 7 2 2" xfId="31360"/>
    <cellStyle name="Percent 2 17 5 7 3" xfId="31361"/>
    <cellStyle name="Percent 2 17 5 8" xfId="31362"/>
    <cellStyle name="Percent 2 17 5 8 2" xfId="31363"/>
    <cellStyle name="Percent 2 17 5 8 2 2" xfId="31364"/>
    <cellStyle name="Percent 2 17 5 8 3" xfId="31365"/>
    <cellStyle name="Percent 2 17 5 9" xfId="31366"/>
    <cellStyle name="Percent 2 17 5 9 2" xfId="31367"/>
    <cellStyle name="Percent 2 17 5 9 2 2" xfId="31368"/>
    <cellStyle name="Percent 2 17 5 9 3" xfId="31369"/>
    <cellStyle name="Percent 2 17 6" xfId="31370"/>
    <cellStyle name="Percent 2 17 6 10" xfId="31371"/>
    <cellStyle name="Percent 2 17 6 2" xfId="31372"/>
    <cellStyle name="Percent 2 17 6 2 2" xfId="31373"/>
    <cellStyle name="Percent 2 17 6 3" xfId="31374"/>
    <cellStyle name="Percent 2 17 6 4" xfId="31375"/>
    <cellStyle name="Percent 2 17 6 5" xfId="31376"/>
    <cellStyle name="Percent 2 17 6 6" xfId="31377"/>
    <cellStyle name="Percent 2 17 6 7" xfId="31378"/>
    <cellStyle name="Percent 2 17 6 8" xfId="31379"/>
    <cellStyle name="Percent 2 17 6 9" xfId="31380"/>
    <cellStyle name="Percent 2 17 7" xfId="31381"/>
    <cellStyle name="Percent 2 17 7 10" xfId="31382"/>
    <cellStyle name="Percent 2 17 7 2" xfId="31383"/>
    <cellStyle name="Percent 2 17 7 2 2" xfId="31384"/>
    <cellStyle name="Percent 2 17 7 3" xfId="31385"/>
    <cellStyle name="Percent 2 17 7 4" xfId="31386"/>
    <cellStyle name="Percent 2 17 7 5" xfId="31387"/>
    <cellStyle name="Percent 2 17 7 6" xfId="31388"/>
    <cellStyle name="Percent 2 17 7 7" xfId="31389"/>
    <cellStyle name="Percent 2 17 7 8" xfId="31390"/>
    <cellStyle name="Percent 2 17 7 9" xfId="31391"/>
    <cellStyle name="Percent 2 17 8" xfId="31392"/>
    <cellStyle name="Percent 2 17 8 2" xfId="31393"/>
    <cellStyle name="Percent 2 17 8 2 2" xfId="31394"/>
    <cellStyle name="Percent 2 17 8 3" xfId="31395"/>
    <cellStyle name="Percent 2 17 9" xfId="31396"/>
    <cellStyle name="Percent 2 17 9 2" xfId="31397"/>
    <cellStyle name="Percent 2 17 9 2 2" xfId="31398"/>
    <cellStyle name="Percent 2 17 9 3" xfId="31399"/>
    <cellStyle name="Percent 2 18" xfId="31400"/>
    <cellStyle name="Percent 2 18 10" xfId="31401"/>
    <cellStyle name="Percent 2 18 10 2" xfId="31402"/>
    <cellStyle name="Percent 2 18 10 2 2" xfId="31403"/>
    <cellStyle name="Percent 2 18 10 3" xfId="31404"/>
    <cellStyle name="Percent 2 18 11" xfId="31405"/>
    <cellStyle name="Percent 2 18 11 2" xfId="31406"/>
    <cellStyle name="Percent 2 18 11 2 2" xfId="31407"/>
    <cellStyle name="Percent 2 18 11 3" xfId="31408"/>
    <cellStyle name="Percent 2 18 12" xfId="31409"/>
    <cellStyle name="Percent 2 18 12 2" xfId="31410"/>
    <cellStyle name="Percent 2 18 12 2 2" xfId="31411"/>
    <cellStyle name="Percent 2 18 12 3" xfId="31412"/>
    <cellStyle name="Percent 2 18 13" xfId="31413"/>
    <cellStyle name="Percent 2 18 13 2" xfId="31414"/>
    <cellStyle name="Percent 2 18 13 2 2" xfId="31415"/>
    <cellStyle name="Percent 2 18 13 3" xfId="31416"/>
    <cellStyle name="Percent 2 18 14" xfId="31417"/>
    <cellStyle name="Percent 2 18 14 2" xfId="31418"/>
    <cellStyle name="Percent 2 18 14 2 2" xfId="31419"/>
    <cellStyle name="Percent 2 18 14 3" xfId="31420"/>
    <cellStyle name="Percent 2 18 15" xfId="31421"/>
    <cellStyle name="Percent 2 18 15 2" xfId="31422"/>
    <cellStyle name="Percent 2 18 15 2 2" xfId="31423"/>
    <cellStyle name="Percent 2 18 15 3" xfId="31424"/>
    <cellStyle name="Percent 2 18 16" xfId="31425"/>
    <cellStyle name="Percent 2 18 16 2" xfId="31426"/>
    <cellStyle name="Percent 2 18 16 2 2" xfId="31427"/>
    <cellStyle name="Percent 2 18 16 3" xfId="31428"/>
    <cellStyle name="Percent 2 18 17" xfId="31429"/>
    <cellStyle name="Percent 2 18 17 2" xfId="31430"/>
    <cellStyle name="Percent 2 18 17 2 2" xfId="31431"/>
    <cellStyle name="Percent 2 18 17 3" xfId="31432"/>
    <cellStyle name="Percent 2 18 18" xfId="31433"/>
    <cellStyle name="Percent 2 18 18 2" xfId="31434"/>
    <cellStyle name="Percent 2 18 18 2 2" xfId="31435"/>
    <cellStyle name="Percent 2 18 18 3" xfId="31436"/>
    <cellStyle name="Percent 2 18 19" xfId="31437"/>
    <cellStyle name="Percent 2 18 19 2" xfId="31438"/>
    <cellStyle name="Percent 2 18 19 2 2" xfId="31439"/>
    <cellStyle name="Percent 2 18 19 3" xfId="31440"/>
    <cellStyle name="Percent 2 18 2" xfId="31441"/>
    <cellStyle name="Percent 2 18 2 10" xfId="31442"/>
    <cellStyle name="Percent 2 18 2 10 2" xfId="31443"/>
    <cellStyle name="Percent 2 18 2 10 2 2" xfId="31444"/>
    <cellStyle name="Percent 2 18 2 10 3" xfId="31445"/>
    <cellStyle name="Percent 2 18 2 11" xfId="31446"/>
    <cellStyle name="Percent 2 18 2 11 2" xfId="31447"/>
    <cellStyle name="Percent 2 18 2 11 2 2" xfId="31448"/>
    <cellStyle name="Percent 2 18 2 11 3" xfId="31449"/>
    <cellStyle name="Percent 2 18 2 12" xfId="31450"/>
    <cellStyle name="Percent 2 18 2 12 2" xfId="31451"/>
    <cellStyle name="Percent 2 18 2 12 2 2" xfId="31452"/>
    <cellStyle name="Percent 2 18 2 12 3" xfId="31453"/>
    <cellStyle name="Percent 2 18 2 13" xfId="31454"/>
    <cellStyle name="Percent 2 18 2 13 2" xfId="31455"/>
    <cellStyle name="Percent 2 18 2 13 2 2" xfId="31456"/>
    <cellStyle name="Percent 2 18 2 13 3" xfId="31457"/>
    <cellStyle name="Percent 2 18 2 14" xfId="31458"/>
    <cellStyle name="Percent 2 18 2 14 2" xfId="31459"/>
    <cellStyle name="Percent 2 18 2 14 2 2" xfId="31460"/>
    <cellStyle name="Percent 2 18 2 14 3" xfId="31461"/>
    <cellStyle name="Percent 2 18 2 15" xfId="31462"/>
    <cellStyle name="Percent 2 18 2 15 2" xfId="31463"/>
    <cellStyle name="Percent 2 18 2 15 2 2" xfId="31464"/>
    <cellStyle name="Percent 2 18 2 15 3" xfId="31465"/>
    <cellStyle name="Percent 2 18 2 16" xfId="31466"/>
    <cellStyle name="Percent 2 18 2 16 2" xfId="31467"/>
    <cellStyle name="Percent 2 18 2 17" xfId="31468"/>
    <cellStyle name="Percent 2 18 2 18" xfId="31469"/>
    <cellStyle name="Percent 2 18 2 19" xfId="31470"/>
    <cellStyle name="Percent 2 18 2 2" xfId="31471"/>
    <cellStyle name="Percent 2 18 2 2 10" xfId="31472"/>
    <cellStyle name="Percent 2 18 2 2 2" xfId="31473"/>
    <cellStyle name="Percent 2 18 2 2 2 2" xfId="31474"/>
    <cellStyle name="Percent 2 18 2 2 3" xfId="31475"/>
    <cellStyle name="Percent 2 18 2 2 4" xfId="31476"/>
    <cellStyle name="Percent 2 18 2 2 5" xfId="31477"/>
    <cellStyle name="Percent 2 18 2 2 6" xfId="31478"/>
    <cellStyle name="Percent 2 18 2 2 7" xfId="31479"/>
    <cellStyle name="Percent 2 18 2 2 8" xfId="31480"/>
    <cellStyle name="Percent 2 18 2 2 9" xfId="31481"/>
    <cellStyle name="Percent 2 18 2 20" xfId="31482"/>
    <cellStyle name="Percent 2 18 2 21" xfId="31483"/>
    <cellStyle name="Percent 2 18 2 22" xfId="31484"/>
    <cellStyle name="Percent 2 18 2 23" xfId="31485"/>
    <cellStyle name="Percent 2 18 2 24" xfId="31486"/>
    <cellStyle name="Percent 2 18 2 3" xfId="31487"/>
    <cellStyle name="Percent 2 18 2 3 10" xfId="31488"/>
    <cellStyle name="Percent 2 18 2 3 2" xfId="31489"/>
    <cellStyle name="Percent 2 18 2 3 2 2" xfId="31490"/>
    <cellStyle name="Percent 2 18 2 3 3" xfId="31491"/>
    <cellStyle name="Percent 2 18 2 3 4" xfId="31492"/>
    <cellStyle name="Percent 2 18 2 3 5" xfId="31493"/>
    <cellStyle name="Percent 2 18 2 3 6" xfId="31494"/>
    <cellStyle name="Percent 2 18 2 3 7" xfId="31495"/>
    <cellStyle name="Percent 2 18 2 3 8" xfId="31496"/>
    <cellStyle name="Percent 2 18 2 3 9" xfId="31497"/>
    <cellStyle name="Percent 2 18 2 4" xfId="31498"/>
    <cellStyle name="Percent 2 18 2 4 2" xfId="31499"/>
    <cellStyle name="Percent 2 18 2 4 2 2" xfId="31500"/>
    <cellStyle name="Percent 2 18 2 4 3" xfId="31501"/>
    <cellStyle name="Percent 2 18 2 5" xfId="31502"/>
    <cellStyle name="Percent 2 18 2 5 2" xfId="31503"/>
    <cellStyle name="Percent 2 18 2 5 2 2" xfId="31504"/>
    <cellStyle name="Percent 2 18 2 5 3" xfId="31505"/>
    <cellStyle name="Percent 2 18 2 6" xfId="31506"/>
    <cellStyle name="Percent 2 18 2 6 2" xfId="31507"/>
    <cellStyle name="Percent 2 18 2 6 2 2" xfId="31508"/>
    <cellStyle name="Percent 2 18 2 6 3" xfId="31509"/>
    <cellStyle name="Percent 2 18 2 7" xfId="31510"/>
    <cellStyle name="Percent 2 18 2 7 2" xfId="31511"/>
    <cellStyle name="Percent 2 18 2 7 2 2" xfId="31512"/>
    <cellStyle name="Percent 2 18 2 7 3" xfId="31513"/>
    <cellStyle name="Percent 2 18 2 8" xfId="31514"/>
    <cellStyle name="Percent 2 18 2 8 2" xfId="31515"/>
    <cellStyle name="Percent 2 18 2 8 2 2" xfId="31516"/>
    <cellStyle name="Percent 2 18 2 8 3" xfId="31517"/>
    <cellStyle name="Percent 2 18 2 9" xfId="31518"/>
    <cellStyle name="Percent 2 18 2 9 2" xfId="31519"/>
    <cellStyle name="Percent 2 18 2 9 2 2" xfId="31520"/>
    <cellStyle name="Percent 2 18 2 9 3" xfId="31521"/>
    <cellStyle name="Percent 2 18 20" xfId="31522"/>
    <cellStyle name="Percent 2 18 20 2" xfId="31523"/>
    <cellStyle name="Percent 2 18 21" xfId="31524"/>
    <cellStyle name="Percent 2 18 22" xfId="31525"/>
    <cellStyle name="Percent 2 18 23" xfId="31526"/>
    <cellStyle name="Percent 2 18 24" xfId="31527"/>
    <cellStyle name="Percent 2 18 25" xfId="31528"/>
    <cellStyle name="Percent 2 18 26" xfId="31529"/>
    <cellStyle name="Percent 2 18 27" xfId="31530"/>
    <cellStyle name="Percent 2 18 28" xfId="31531"/>
    <cellStyle name="Percent 2 18 3" xfId="31532"/>
    <cellStyle name="Percent 2 18 3 10" xfId="31533"/>
    <cellStyle name="Percent 2 18 3 10 2" xfId="31534"/>
    <cellStyle name="Percent 2 18 3 10 2 2" xfId="31535"/>
    <cellStyle name="Percent 2 18 3 10 3" xfId="31536"/>
    <cellStyle name="Percent 2 18 3 11" xfId="31537"/>
    <cellStyle name="Percent 2 18 3 11 2" xfId="31538"/>
    <cellStyle name="Percent 2 18 3 11 2 2" xfId="31539"/>
    <cellStyle name="Percent 2 18 3 11 3" xfId="31540"/>
    <cellStyle name="Percent 2 18 3 12" xfId="31541"/>
    <cellStyle name="Percent 2 18 3 12 2" xfId="31542"/>
    <cellStyle name="Percent 2 18 3 12 2 2" xfId="31543"/>
    <cellStyle name="Percent 2 18 3 12 3" xfId="31544"/>
    <cellStyle name="Percent 2 18 3 13" xfId="31545"/>
    <cellStyle name="Percent 2 18 3 13 2" xfId="31546"/>
    <cellStyle name="Percent 2 18 3 13 2 2" xfId="31547"/>
    <cellStyle name="Percent 2 18 3 13 3" xfId="31548"/>
    <cellStyle name="Percent 2 18 3 14" xfId="31549"/>
    <cellStyle name="Percent 2 18 3 14 2" xfId="31550"/>
    <cellStyle name="Percent 2 18 3 14 2 2" xfId="31551"/>
    <cellStyle name="Percent 2 18 3 14 3" xfId="31552"/>
    <cellStyle name="Percent 2 18 3 15" xfId="31553"/>
    <cellStyle name="Percent 2 18 3 15 2" xfId="31554"/>
    <cellStyle name="Percent 2 18 3 15 2 2" xfId="31555"/>
    <cellStyle name="Percent 2 18 3 15 3" xfId="31556"/>
    <cellStyle name="Percent 2 18 3 16" xfId="31557"/>
    <cellStyle name="Percent 2 18 3 16 2" xfId="31558"/>
    <cellStyle name="Percent 2 18 3 17" xfId="31559"/>
    <cellStyle name="Percent 2 18 3 18" xfId="31560"/>
    <cellStyle name="Percent 2 18 3 19" xfId="31561"/>
    <cellStyle name="Percent 2 18 3 2" xfId="31562"/>
    <cellStyle name="Percent 2 18 3 2 10" xfId="31563"/>
    <cellStyle name="Percent 2 18 3 2 2" xfId="31564"/>
    <cellStyle name="Percent 2 18 3 2 2 2" xfId="31565"/>
    <cellStyle name="Percent 2 18 3 2 3" xfId="31566"/>
    <cellStyle name="Percent 2 18 3 2 4" xfId="31567"/>
    <cellStyle name="Percent 2 18 3 2 5" xfId="31568"/>
    <cellStyle name="Percent 2 18 3 2 6" xfId="31569"/>
    <cellStyle name="Percent 2 18 3 2 7" xfId="31570"/>
    <cellStyle name="Percent 2 18 3 2 8" xfId="31571"/>
    <cellStyle name="Percent 2 18 3 2 9" xfId="31572"/>
    <cellStyle name="Percent 2 18 3 20" xfId="31573"/>
    <cellStyle name="Percent 2 18 3 21" xfId="31574"/>
    <cellStyle name="Percent 2 18 3 22" xfId="31575"/>
    <cellStyle name="Percent 2 18 3 23" xfId="31576"/>
    <cellStyle name="Percent 2 18 3 24" xfId="31577"/>
    <cellStyle name="Percent 2 18 3 3" xfId="31578"/>
    <cellStyle name="Percent 2 18 3 3 10" xfId="31579"/>
    <cellStyle name="Percent 2 18 3 3 2" xfId="31580"/>
    <cellStyle name="Percent 2 18 3 3 2 2" xfId="31581"/>
    <cellStyle name="Percent 2 18 3 3 3" xfId="31582"/>
    <cellStyle name="Percent 2 18 3 3 4" xfId="31583"/>
    <cellStyle name="Percent 2 18 3 3 5" xfId="31584"/>
    <cellStyle name="Percent 2 18 3 3 6" xfId="31585"/>
    <cellStyle name="Percent 2 18 3 3 7" xfId="31586"/>
    <cellStyle name="Percent 2 18 3 3 8" xfId="31587"/>
    <cellStyle name="Percent 2 18 3 3 9" xfId="31588"/>
    <cellStyle name="Percent 2 18 3 4" xfId="31589"/>
    <cellStyle name="Percent 2 18 3 4 2" xfId="31590"/>
    <cellStyle name="Percent 2 18 3 4 2 2" xfId="31591"/>
    <cellStyle name="Percent 2 18 3 4 3" xfId="31592"/>
    <cellStyle name="Percent 2 18 3 5" xfId="31593"/>
    <cellStyle name="Percent 2 18 3 5 2" xfId="31594"/>
    <cellStyle name="Percent 2 18 3 5 2 2" xfId="31595"/>
    <cellStyle name="Percent 2 18 3 5 3" xfId="31596"/>
    <cellStyle name="Percent 2 18 3 6" xfId="31597"/>
    <cellStyle name="Percent 2 18 3 6 2" xfId="31598"/>
    <cellStyle name="Percent 2 18 3 6 2 2" xfId="31599"/>
    <cellStyle name="Percent 2 18 3 6 3" xfId="31600"/>
    <cellStyle name="Percent 2 18 3 7" xfId="31601"/>
    <cellStyle name="Percent 2 18 3 7 2" xfId="31602"/>
    <cellStyle name="Percent 2 18 3 7 2 2" xfId="31603"/>
    <cellStyle name="Percent 2 18 3 7 3" xfId="31604"/>
    <cellStyle name="Percent 2 18 3 8" xfId="31605"/>
    <cellStyle name="Percent 2 18 3 8 2" xfId="31606"/>
    <cellStyle name="Percent 2 18 3 8 2 2" xfId="31607"/>
    <cellStyle name="Percent 2 18 3 8 3" xfId="31608"/>
    <cellStyle name="Percent 2 18 3 9" xfId="31609"/>
    <cellStyle name="Percent 2 18 3 9 2" xfId="31610"/>
    <cellStyle name="Percent 2 18 3 9 2 2" xfId="31611"/>
    <cellStyle name="Percent 2 18 3 9 3" xfId="31612"/>
    <cellStyle name="Percent 2 18 4" xfId="31613"/>
    <cellStyle name="Percent 2 18 4 10" xfId="31614"/>
    <cellStyle name="Percent 2 18 4 10 2" xfId="31615"/>
    <cellStyle name="Percent 2 18 4 10 2 2" xfId="31616"/>
    <cellStyle name="Percent 2 18 4 10 3" xfId="31617"/>
    <cellStyle name="Percent 2 18 4 11" xfId="31618"/>
    <cellStyle name="Percent 2 18 4 11 2" xfId="31619"/>
    <cellStyle name="Percent 2 18 4 11 2 2" xfId="31620"/>
    <cellStyle name="Percent 2 18 4 11 3" xfId="31621"/>
    <cellStyle name="Percent 2 18 4 12" xfId="31622"/>
    <cellStyle name="Percent 2 18 4 12 2" xfId="31623"/>
    <cellStyle name="Percent 2 18 4 12 2 2" xfId="31624"/>
    <cellStyle name="Percent 2 18 4 12 3" xfId="31625"/>
    <cellStyle name="Percent 2 18 4 13" xfId="31626"/>
    <cellStyle name="Percent 2 18 4 13 2" xfId="31627"/>
    <cellStyle name="Percent 2 18 4 13 2 2" xfId="31628"/>
    <cellStyle name="Percent 2 18 4 13 3" xfId="31629"/>
    <cellStyle name="Percent 2 18 4 14" xfId="31630"/>
    <cellStyle name="Percent 2 18 4 14 2" xfId="31631"/>
    <cellStyle name="Percent 2 18 4 14 2 2" xfId="31632"/>
    <cellStyle name="Percent 2 18 4 14 3" xfId="31633"/>
    <cellStyle name="Percent 2 18 4 15" xfId="31634"/>
    <cellStyle name="Percent 2 18 4 15 2" xfId="31635"/>
    <cellStyle name="Percent 2 18 4 15 2 2" xfId="31636"/>
    <cellStyle name="Percent 2 18 4 15 3" xfId="31637"/>
    <cellStyle name="Percent 2 18 4 16" xfId="31638"/>
    <cellStyle name="Percent 2 18 4 16 2" xfId="31639"/>
    <cellStyle name="Percent 2 18 4 17" xfId="31640"/>
    <cellStyle name="Percent 2 18 4 18" xfId="31641"/>
    <cellStyle name="Percent 2 18 4 19" xfId="31642"/>
    <cellStyle name="Percent 2 18 4 2" xfId="31643"/>
    <cellStyle name="Percent 2 18 4 2 10" xfId="31644"/>
    <cellStyle name="Percent 2 18 4 2 2" xfId="31645"/>
    <cellStyle name="Percent 2 18 4 2 2 2" xfId="31646"/>
    <cellStyle name="Percent 2 18 4 2 3" xfId="31647"/>
    <cellStyle name="Percent 2 18 4 2 4" xfId="31648"/>
    <cellStyle name="Percent 2 18 4 2 5" xfId="31649"/>
    <cellStyle name="Percent 2 18 4 2 6" xfId="31650"/>
    <cellStyle name="Percent 2 18 4 2 7" xfId="31651"/>
    <cellStyle name="Percent 2 18 4 2 8" xfId="31652"/>
    <cellStyle name="Percent 2 18 4 2 9" xfId="31653"/>
    <cellStyle name="Percent 2 18 4 20" xfId="31654"/>
    <cellStyle name="Percent 2 18 4 21" xfId="31655"/>
    <cellStyle name="Percent 2 18 4 22" xfId="31656"/>
    <cellStyle name="Percent 2 18 4 23" xfId="31657"/>
    <cellStyle name="Percent 2 18 4 24" xfId="31658"/>
    <cellStyle name="Percent 2 18 4 3" xfId="31659"/>
    <cellStyle name="Percent 2 18 4 3 10" xfId="31660"/>
    <cellStyle name="Percent 2 18 4 3 2" xfId="31661"/>
    <cellStyle name="Percent 2 18 4 3 2 2" xfId="31662"/>
    <cellStyle name="Percent 2 18 4 3 3" xfId="31663"/>
    <cellStyle name="Percent 2 18 4 3 4" xfId="31664"/>
    <cellStyle name="Percent 2 18 4 3 5" xfId="31665"/>
    <cellStyle name="Percent 2 18 4 3 6" xfId="31666"/>
    <cellStyle name="Percent 2 18 4 3 7" xfId="31667"/>
    <cellStyle name="Percent 2 18 4 3 8" xfId="31668"/>
    <cellStyle name="Percent 2 18 4 3 9" xfId="31669"/>
    <cellStyle name="Percent 2 18 4 4" xfId="31670"/>
    <cellStyle name="Percent 2 18 4 4 2" xfId="31671"/>
    <cellStyle name="Percent 2 18 4 4 2 2" xfId="31672"/>
    <cellStyle name="Percent 2 18 4 4 3" xfId="31673"/>
    <cellStyle name="Percent 2 18 4 5" xfId="31674"/>
    <cellStyle name="Percent 2 18 4 5 2" xfId="31675"/>
    <cellStyle name="Percent 2 18 4 5 2 2" xfId="31676"/>
    <cellStyle name="Percent 2 18 4 5 3" xfId="31677"/>
    <cellStyle name="Percent 2 18 4 6" xfId="31678"/>
    <cellStyle name="Percent 2 18 4 6 2" xfId="31679"/>
    <cellStyle name="Percent 2 18 4 6 2 2" xfId="31680"/>
    <cellStyle name="Percent 2 18 4 6 3" xfId="31681"/>
    <cellStyle name="Percent 2 18 4 7" xfId="31682"/>
    <cellStyle name="Percent 2 18 4 7 2" xfId="31683"/>
    <cellStyle name="Percent 2 18 4 7 2 2" xfId="31684"/>
    <cellStyle name="Percent 2 18 4 7 3" xfId="31685"/>
    <cellStyle name="Percent 2 18 4 8" xfId="31686"/>
    <cellStyle name="Percent 2 18 4 8 2" xfId="31687"/>
    <cellStyle name="Percent 2 18 4 8 2 2" xfId="31688"/>
    <cellStyle name="Percent 2 18 4 8 3" xfId="31689"/>
    <cellStyle name="Percent 2 18 4 9" xfId="31690"/>
    <cellStyle name="Percent 2 18 4 9 2" xfId="31691"/>
    <cellStyle name="Percent 2 18 4 9 2 2" xfId="31692"/>
    <cellStyle name="Percent 2 18 4 9 3" xfId="31693"/>
    <cellStyle name="Percent 2 18 5" xfId="31694"/>
    <cellStyle name="Percent 2 18 5 10" xfId="31695"/>
    <cellStyle name="Percent 2 18 5 10 2" xfId="31696"/>
    <cellStyle name="Percent 2 18 5 10 2 2" xfId="31697"/>
    <cellStyle name="Percent 2 18 5 10 3" xfId="31698"/>
    <cellStyle name="Percent 2 18 5 11" xfId="31699"/>
    <cellStyle name="Percent 2 18 5 11 2" xfId="31700"/>
    <cellStyle name="Percent 2 18 5 11 2 2" xfId="31701"/>
    <cellStyle name="Percent 2 18 5 11 3" xfId="31702"/>
    <cellStyle name="Percent 2 18 5 12" xfId="31703"/>
    <cellStyle name="Percent 2 18 5 12 2" xfId="31704"/>
    <cellStyle name="Percent 2 18 5 12 2 2" xfId="31705"/>
    <cellStyle name="Percent 2 18 5 12 3" xfId="31706"/>
    <cellStyle name="Percent 2 18 5 13" xfId="31707"/>
    <cellStyle name="Percent 2 18 5 13 2" xfId="31708"/>
    <cellStyle name="Percent 2 18 5 13 2 2" xfId="31709"/>
    <cellStyle name="Percent 2 18 5 13 3" xfId="31710"/>
    <cellStyle name="Percent 2 18 5 14" xfId="31711"/>
    <cellStyle name="Percent 2 18 5 14 2" xfId="31712"/>
    <cellStyle name="Percent 2 18 5 14 2 2" xfId="31713"/>
    <cellStyle name="Percent 2 18 5 14 3" xfId="31714"/>
    <cellStyle name="Percent 2 18 5 15" xfId="31715"/>
    <cellStyle name="Percent 2 18 5 15 2" xfId="31716"/>
    <cellStyle name="Percent 2 18 5 15 2 2" xfId="31717"/>
    <cellStyle name="Percent 2 18 5 15 3" xfId="31718"/>
    <cellStyle name="Percent 2 18 5 16" xfId="31719"/>
    <cellStyle name="Percent 2 18 5 16 2" xfId="31720"/>
    <cellStyle name="Percent 2 18 5 17" xfId="31721"/>
    <cellStyle name="Percent 2 18 5 18" xfId="31722"/>
    <cellStyle name="Percent 2 18 5 19" xfId="31723"/>
    <cellStyle name="Percent 2 18 5 2" xfId="31724"/>
    <cellStyle name="Percent 2 18 5 2 10" xfId="31725"/>
    <cellStyle name="Percent 2 18 5 2 2" xfId="31726"/>
    <cellStyle name="Percent 2 18 5 2 2 2" xfId="31727"/>
    <cellStyle name="Percent 2 18 5 2 3" xfId="31728"/>
    <cellStyle name="Percent 2 18 5 2 4" xfId="31729"/>
    <cellStyle name="Percent 2 18 5 2 5" xfId="31730"/>
    <cellStyle name="Percent 2 18 5 2 6" xfId="31731"/>
    <cellStyle name="Percent 2 18 5 2 7" xfId="31732"/>
    <cellStyle name="Percent 2 18 5 2 8" xfId="31733"/>
    <cellStyle name="Percent 2 18 5 2 9" xfId="31734"/>
    <cellStyle name="Percent 2 18 5 20" xfId="31735"/>
    <cellStyle name="Percent 2 18 5 21" xfId="31736"/>
    <cellStyle name="Percent 2 18 5 22" xfId="31737"/>
    <cellStyle name="Percent 2 18 5 23" xfId="31738"/>
    <cellStyle name="Percent 2 18 5 24" xfId="31739"/>
    <cellStyle name="Percent 2 18 5 3" xfId="31740"/>
    <cellStyle name="Percent 2 18 5 3 10" xfId="31741"/>
    <cellStyle name="Percent 2 18 5 3 2" xfId="31742"/>
    <cellStyle name="Percent 2 18 5 3 2 2" xfId="31743"/>
    <cellStyle name="Percent 2 18 5 3 3" xfId="31744"/>
    <cellStyle name="Percent 2 18 5 3 4" xfId="31745"/>
    <cellStyle name="Percent 2 18 5 3 5" xfId="31746"/>
    <cellStyle name="Percent 2 18 5 3 6" xfId="31747"/>
    <cellStyle name="Percent 2 18 5 3 7" xfId="31748"/>
    <cellStyle name="Percent 2 18 5 3 8" xfId="31749"/>
    <cellStyle name="Percent 2 18 5 3 9" xfId="31750"/>
    <cellStyle name="Percent 2 18 5 4" xfId="31751"/>
    <cellStyle name="Percent 2 18 5 4 2" xfId="31752"/>
    <cellStyle name="Percent 2 18 5 4 2 2" xfId="31753"/>
    <cellStyle name="Percent 2 18 5 4 3" xfId="31754"/>
    <cellStyle name="Percent 2 18 5 5" xfId="31755"/>
    <cellStyle name="Percent 2 18 5 5 2" xfId="31756"/>
    <cellStyle name="Percent 2 18 5 5 2 2" xfId="31757"/>
    <cellStyle name="Percent 2 18 5 5 3" xfId="31758"/>
    <cellStyle name="Percent 2 18 5 6" xfId="31759"/>
    <cellStyle name="Percent 2 18 5 6 2" xfId="31760"/>
    <cellStyle name="Percent 2 18 5 6 2 2" xfId="31761"/>
    <cellStyle name="Percent 2 18 5 6 3" xfId="31762"/>
    <cellStyle name="Percent 2 18 5 7" xfId="31763"/>
    <cellStyle name="Percent 2 18 5 7 2" xfId="31764"/>
    <cellStyle name="Percent 2 18 5 7 2 2" xfId="31765"/>
    <cellStyle name="Percent 2 18 5 7 3" xfId="31766"/>
    <cellStyle name="Percent 2 18 5 8" xfId="31767"/>
    <cellStyle name="Percent 2 18 5 8 2" xfId="31768"/>
    <cellStyle name="Percent 2 18 5 8 2 2" xfId="31769"/>
    <cellStyle name="Percent 2 18 5 8 3" xfId="31770"/>
    <cellStyle name="Percent 2 18 5 9" xfId="31771"/>
    <cellStyle name="Percent 2 18 5 9 2" xfId="31772"/>
    <cellStyle name="Percent 2 18 5 9 2 2" xfId="31773"/>
    <cellStyle name="Percent 2 18 5 9 3" xfId="31774"/>
    <cellStyle name="Percent 2 18 6" xfId="31775"/>
    <cellStyle name="Percent 2 18 6 10" xfId="31776"/>
    <cellStyle name="Percent 2 18 6 2" xfId="31777"/>
    <cellStyle name="Percent 2 18 6 2 2" xfId="31778"/>
    <cellStyle name="Percent 2 18 6 3" xfId="31779"/>
    <cellStyle name="Percent 2 18 6 4" xfId="31780"/>
    <cellStyle name="Percent 2 18 6 5" xfId="31781"/>
    <cellStyle name="Percent 2 18 6 6" xfId="31782"/>
    <cellStyle name="Percent 2 18 6 7" xfId="31783"/>
    <cellStyle name="Percent 2 18 6 8" xfId="31784"/>
    <cellStyle name="Percent 2 18 6 9" xfId="31785"/>
    <cellStyle name="Percent 2 18 7" xfId="31786"/>
    <cellStyle name="Percent 2 18 7 10" xfId="31787"/>
    <cellStyle name="Percent 2 18 7 2" xfId="31788"/>
    <cellStyle name="Percent 2 18 7 2 2" xfId="31789"/>
    <cellStyle name="Percent 2 18 7 3" xfId="31790"/>
    <cellStyle name="Percent 2 18 7 4" xfId="31791"/>
    <cellStyle name="Percent 2 18 7 5" xfId="31792"/>
    <cellStyle name="Percent 2 18 7 6" xfId="31793"/>
    <cellStyle name="Percent 2 18 7 7" xfId="31794"/>
    <cellStyle name="Percent 2 18 7 8" xfId="31795"/>
    <cellStyle name="Percent 2 18 7 9" xfId="31796"/>
    <cellStyle name="Percent 2 18 8" xfId="31797"/>
    <cellStyle name="Percent 2 18 8 2" xfId="31798"/>
    <cellStyle name="Percent 2 18 8 2 2" xfId="31799"/>
    <cellStyle name="Percent 2 18 8 3" xfId="31800"/>
    <cellStyle name="Percent 2 18 9" xfId="31801"/>
    <cellStyle name="Percent 2 18 9 2" xfId="31802"/>
    <cellStyle name="Percent 2 18 9 2 2" xfId="31803"/>
    <cellStyle name="Percent 2 18 9 3" xfId="31804"/>
    <cellStyle name="Percent 2 19" xfId="31805"/>
    <cellStyle name="Percent 2 19 10" xfId="31806"/>
    <cellStyle name="Percent 2 19 10 2" xfId="31807"/>
    <cellStyle name="Percent 2 19 10 2 2" xfId="31808"/>
    <cellStyle name="Percent 2 19 10 3" xfId="31809"/>
    <cellStyle name="Percent 2 19 11" xfId="31810"/>
    <cellStyle name="Percent 2 19 11 2" xfId="31811"/>
    <cellStyle name="Percent 2 19 11 2 2" xfId="31812"/>
    <cellStyle name="Percent 2 19 11 3" xfId="31813"/>
    <cellStyle name="Percent 2 19 12" xfId="31814"/>
    <cellStyle name="Percent 2 19 12 2" xfId="31815"/>
    <cellStyle name="Percent 2 19 12 2 2" xfId="31816"/>
    <cellStyle name="Percent 2 19 12 3" xfId="31817"/>
    <cellStyle name="Percent 2 19 13" xfId="31818"/>
    <cellStyle name="Percent 2 19 13 2" xfId="31819"/>
    <cellStyle name="Percent 2 19 13 2 2" xfId="31820"/>
    <cellStyle name="Percent 2 19 13 3" xfId="31821"/>
    <cellStyle name="Percent 2 19 14" xfId="31822"/>
    <cellStyle name="Percent 2 19 14 2" xfId="31823"/>
    <cellStyle name="Percent 2 19 14 2 2" xfId="31824"/>
    <cellStyle name="Percent 2 19 14 3" xfId="31825"/>
    <cellStyle name="Percent 2 19 15" xfId="31826"/>
    <cellStyle name="Percent 2 19 15 2" xfId="31827"/>
    <cellStyle name="Percent 2 19 15 2 2" xfId="31828"/>
    <cellStyle name="Percent 2 19 15 3" xfId="31829"/>
    <cellStyle name="Percent 2 19 16" xfId="31830"/>
    <cellStyle name="Percent 2 19 16 2" xfId="31831"/>
    <cellStyle name="Percent 2 19 16 2 2" xfId="31832"/>
    <cellStyle name="Percent 2 19 16 3" xfId="31833"/>
    <cellStyle name="Percent 2 19 17" xfId="31834"/>
    <cellStyle name="Percent 2 19 17 2" xfId="31835"/>
    <cellStyle name="Percent 2 19 17 2 2" xfId="31836"/>
    <cellStyle name="Percent 2 19 17 3" xfId="31837"/>
    <cellStyle name="Percent 2 19 18" xfId="31838"/>
    <cellStyle name="Percent 2 19 18 2" xfId="31839"/>
    <cellStyle name="Percent 2 19 18 2 2" xfId="31840"/>
    <cellStyle name="Percent 2 19 18 3" xfId="31841"/>
    <cellStyle name="Percent 2 19 19" xfId="31842"/>
    <cellStyle name="Percent 2 19 19 2" xfId="31843"/>
    <cellStyle name="Percent 2 19 19 2 2" xfId="31844"/>
    <cellStyle name="Percent 2 19 19 3" xfId="31845"/>
    <cellStyle name="Percent 2 19 2" xfId="31846"/>
    <cellStyle name="Percent 2 19 2 10" xfId="31847"/>
    <cellStyle name="Percent 2 19 2 10 2" xfId="31848"/>
    <cellStyle name="Percent 2 19 2 10 2 2" xfId="31849"/>
    <cellStyle name="Percent 2 19 2 10 3" xfId="31850"/>
    <cellStyle name="Percent 2 19 2 11" xfId="31851"/>
    <cellStyle name="Percent 2 19 2 11 2" xfId="31852"/>
    <cellStyle name="Percent 2 19 2 11 2 2" xfId="31853"/>
    <cellStyle name="Percent 2 19 2 11 3" xfId="31854"/>
    <cellStyle name="Percent 2 19 2 12" xfId="31855"/>
    <cellStyle name="Percent 2 19 2 12 2" xfId="31856"/>
    <cellStyle name="Percent 2 19 2 12 2 2" xfId="31857"/>
    <cellStyle name="Percent 2 19 2 12 3" xfId="31858"/>
    <cellStyle name="Percent 2 19 2 13" xfId="31859"/>
    <cellStyle name="Percent 2 19 2 13 2" xfId="31860"/>
    <cellStyle name="Percent 2 19 2 13 2 2" xfId="31861"/>
    <cellStyle name="Percent 2 19 2 13 3" xfId="31862"/>
    <cellStyle name="Percent 2 19 2 14" xfId="31863"/>
    <cellStyle name="Percent 2 19 2 14 2" xfId="31864"/>
    <cellStyle name="Percent 2 19 2 14 2 2" xfId="31865"/>
    <cellStyle name="Percent 2 19 2 14 3" xfId="31866"/>
    <cellStyle name="Percent 2 19 2 15" xfId="31867"/>
    <cellStyle name="Percent 2 19 2 15 2" xfId="31868"/>
    <cellStyle name="Percent 2 19 2 15 2 2" xfId="31869"/>
    <cellStyle name="Percent 2 19 2 15 3" xfId="31870"/>
    <cellStyle name="Percent 2 19 2 16" xfId="31871"/>
    <cellStyle name="Percent 2 19 2 16 2" xfId="31872"/>
    <cellStyle name="Percent 2 19 2 17" xfId="31873"/>
    <cellStyle name="Percent 2 19 2 18" xfId="31874"/>
    <cellStyle name="Percent 2 19 2 19" xfId="31875"/>
    <cellStyle name="Percent 2 19 2 2" xfId="31876"/>
    <cellStyle name="Percent 2 19 2 2 10" xfId="31877"/>
    <cellStyle name="Percent 2 19 2 2 2" xfId="31878"/>
    <cellStyle name="Percent 2 19 2 2 2 2" xfId="31879"/>
    <cellStyle name="Percent 2 19 2 2 3" xfId="31880"/>
    <cellStyle name="Percent 2 19 2 2 4" xfId="31881"/>
    <cellStyle name="Percent 2 19 2 2 5" xfId="31882"/>
    <cellStyle name="Percent 2 19 2 2 6" xfId="31883"/>
    <cellStyle name="Percent 2 19 2 2 7" xfId="31884"/>
    <cellStyle name="Percent 2 19 2 2 8" xfId="31885"/>
    <cellStyle name="Percent 2 19 2 2 9" xfId="31886"/>
    <cellStyle name="Percent 2 19 2 20" xfId="31887"/>
    <cellStyle name="Percent 2 19 2 21" xfId="31888"/>
    <cellStyle name="Percent 2 19 2 22" xfId="31889"/>
    <cellStyle name="Percent 2 19 2 23" xfId="31890"/>
    <cellStyle name="Percent 2 19 2 24" xfId="31891"/>
    <cellStyle name="Percent 2 19 2 3" xfId="31892"/>
    <cellStyle name="Percent 2 19 2 3 10" xfId="31893"/>
    <cellStyle name="Percent 2 19 2 3 2" xfId="31894"/>
    <cellStyle name="Percent 2 19 2 3 2 2" xfId="31895"/>
    <cellStyle name="Percent 2 19 2 3 3" xfId="31896"/>
    <cellStyle name="Percent 2 19 2 3 4" xfId="31897"/>
    <cellStyle name="Percent 2 19 2 3 5" xfId="31898"/>
    <cellStyle name="Percent 2 19 2 3 6" xfId="31899"/>
    <cellStyle name="Percent 2 19 2 3 7" xfId="31900"/>
    <cellStyle name="Percent 2 19 2 3 8" xfId="31901"/>
    <cellStyle name="Percent 2 19 2 3 9" xfId="31902"/>
    <cellStyle name="Percent 2 19 2 4" xfId="31903"/>
    <cellStyle name="Percent 2 19 2 4 2" xfId="31904"/>
    <cellStyle name="Percent 2 19 2 4 2 2" xfId="31905"/>
    <cellStyle name="Percent 2 19 2 4 3" xfId="31906"/>
    <cellStyle name="Percent 2 19 2 5" xfId="31907"/>
    <cellStyle name="Percent 2 19 2 5 2" xfId="31908"/>
    <cellStyle name="Percent 2 19 2 5 2 2" xfId="31909"/>
    <cellStyle name="Percent 2 19 2 5 3" xfId="31910"/>
    <cellStyle name="Percent 2 19 2 6" xfId="31911"/>
    <cellStyle name="Percent 2 19 2 6 2" xfId="31912"/>
    <cellStyle name="Percent 2 19 2 6 2 2" xfId="31913"/>
    <cellStyle name="Percent 2 19 2 6 3" xfId="31914"/>
    <cellStyle name="Percent 2 19 2 7" xfId="31915"/>
    <cellStyle name="Percent 2 19 2 7 2" xfId="31916"/>
    <cellStyle name="Percent 2 19 2 7 2 2" xfId="31917"/>
    <cellStyle name="Percent 2 19 2 7 3" xfId="31918"/>
    <cellStyle name="Percent 2 19 2 8" xfId="31919"/>
    <cellStyle name="Percent 2 19 2 8 2" xfId="31920"/>
    <cellStyle name="Percent 2 19 2 8 2 2" xfId="31921"/>
    <cellStyle name="Percent 2 19 2 8 3" xfId="31922"/>
    <cellStyle name="Percent 2 19 2 9" xfId="31923"/>
    <cellStyle name="Percent 2 19 2 9 2" xfId="31924"/>
    <cellStyle name="Percent 2 19 2 9 2 2" xfId="31925"/>
    <cellStyle name="Percent 2 19 2 9 3" xfId="31926"/>
    <cellStyle name="Percent 2 19 20" xfId="31927"/>
    <cellStyle name="Percent 2 19 20 2" xfId="31928"/>
    <cellStyle name="Percent 2 19 21" xfId="31929"/>
    <cellStyle name="Percent 2 19 22" xfId="31930"/>
    <cellStyle name="Percent 2 19 23" xfId="31931"/>
    <cellStyle name="Percent 2 19 24" xfId="31932"/>
    <cellStyle name="Percent 2 19 25" xfId="31933"/>
    <cellStyle name="Percent 2 19 26" xfId="31934"/>
    <cellStyle name="Percent 2 19 27" xfId="31935"/>
    <cellStyle name="Percent 2 19 28" xfId="31936"/>
    <cellStyle name="Percent 2 19 3" xfId="31937"/>
    <cellStyle name="Percent 2 19 3 10" xfId="31938"/>
    <cellStyle name="Percent 2 19 3 10 2" xfId="31939"/>
    <cellStyle name="Percent 2 19 3 10 2 2" xfId="31940"/>
    <cellStyle name="Percent 2 19 3 10 3" xfId="31941"/>
    <cellStyle name="Percent 2 19 3 11" xfId="31942"/>
    <cellStyle name="Percent 2 19 3 11 2" xfId="31943"/>
    <cellStyle name="Percent 2 19 3 11 2 2" xfId="31944"/>
    <cellStyle name="Percent 2 19 3 11 3" xfId="31945"/>
    <cellStyle name="Percent 2 19 3 12" xfId="31946"/>
    <cellStyle name="Percent 2 19 3 12 2" xfId="31947"/>
    <cellStyle name="Percent 2 19 3 12 2 2" xfId="31948"/>
    <cellStyle name="Percent 2 19 3 12 3" xfId="31949"/>
    <cellStyle name="Percent 2 19 3 13" xfId="31950"/>
    <cellStyle name="Percent 2 19 3 13 2" xfId="31951"/>
    <cellStyle name="Percent 2 19 3 13 2 2" xfId="31952"/>
    <cellStyle name="Percent 2 19 3 13 3" xfId="31953"/>
    <cellStyle name="Percent 2 19 3 14" xfId="31954"/>
    <cellStyle name="Percent 2 19 3 14 2" xfId="31955"/>
    <cellStyle name="Percent 2 19 3 14 2 2" xfId="31956"/>
    <cellStyle name="Percent 2 19 3 14 3" xfId="31957"/>
    <cellStyle name="Percent 2 19 3 15" xfId="31958"/>
    <cellStyle name="Percent 2 19 3 15 2" xfId="31959"/>
    <cellStyle name="Percent 2 19 3 15 2 2" xfId="31960"/>
    <cellStyle name="Percent 2 19 3 15 3" xfId="31961"/>
    <cellStyle name="Percent 2 19 3 16" xfId="31962"/>
    <cellStyle name="Percent 2 19 3 16 2" xfId="31963"/>
    <cellStyle name="Percent 2 19 3 17" xfId="31964"/>
    <cellStyle name="Percent 2 19 3 18" xfId="31965"/>
    <cellStyle name="Percent 2 19 3 19" xfId="31966"/>
    <cellStyle name="Percent 2 19 3 2" xfId="31967"/>
    <cellStyle name="Percent 2 19 3 2 10" xfId="31968"/>
    <cellStyle name="Percent 2 19 3 2 2" xfId="31969"/>
    <cellStyle name="Percent 2 19 3 2 2 2" xfId="31970"/>
    <cellStyle name="Percent 2 19 3 2 3" xfId="31971"/>
    <cellStyle name="Percent 2 19 3 2 4" xfId="31972"/>
    <cellStyle name="Percent 2 19 3 2 5" xfId="31973"/>
    <cellStyle name="Percent 2 19 3 2 6" xfId="31974"/>
    <cellStyle name="Percent 2 19 3 2 7" xfId="31975"/>
    <cellStyle name="Percent 2 19 3 2 8" xfId="31976"/>
    <cellStyle name="Percent 2 19 3 2 9" xfId="31977"/>
    <cellStyle name="Percent 2 19 3 20" xfId="31978"/>
    <cellStyle name="Percent 2 19 3 21" xfId="31979"/>
    <cellStyle name="Percent 2 19 3 22" xfId="31980"/>
    <cellStyle name="Percent 2 19 3 23" xfId="31981"/>
    <cellStyle name="Percent 2 19 3 24" xfId="31982"/>
    <cellStyle name="Percent 2 19 3 3" xfId="31983"/>
    <cellStyle name="Percent 2 19 3 3 10" xfId="31984"/>
    <cellStyle name="Percent 2 19 3 3 2" xfId="31985"/>
    <cellStyle name="Percent 2 19 3 3 2 2" xfId="31986"/>
    <cellStyle name="Percent 2 19 3 3 3" xfId="31987"/>
    <cellStyle name="Percent 2 19 3 3 4" xfId="31988"/>
    <cellStyle name="Percent 2 19 3 3 5" xfId="31989"/>
    <cellStyle name="Percent 2 19 3 3 6" xfId="31990"/>
    <cellStyle name="Percent 2 19 3 3 7" xfId="31991"/>
    <cellStyle name="Percent 2 19 3 3 8" xfId="31992"/>
    <cellStyle name="Percent 2 19 3 3 9" xfId="31993"/>
    <cellStyle name="Percent 2 19 3 4" xfId="31994"/>
    <cellStyle name="Percent 2 19 3 4 2" xfId="31995"/>
    <cellStyle name="Percent 2 19 3 4 2 2" xfId="31996"/>
    <cellStyle name="Percent 2 19 3 4 3" xfId="31997"/>
    <cellStyle name="Percent 2 19 3 5" xfId="31998"/>
    <cellStyle name="Percent 2 19 3 5 2" xfId="31999"/>
    <cellStyle name="Percent 2 19 3 5 2 2" xfId="32000"/>
    <cellStyle name="Percent 2 19 3 5 3" xfId="32001"/>
    <cellStyle name="Percent 2 19 3 6" xfId="32002"/>
    <cellStyle name="Percent 2 19 3 6 2" xfId="32003"/>
    <cellStyle name="Percent 2 19 3 6 2 2" xfId="32004"/>
    <cellStyle name="Percent 2 19 3 6 3" xfId="32005"/>
    <cellStyle name="Percent 2 19 3 7" xfId="32006"/>
    <cellStyle name="Percent 2 19 3 7 2" xfId="32007"/>
    <cellStyle name="Percent 2 19 3 7 2 2" xfId="32008"/>
    <cellStyle name="Percent 2 19 3 7 3" xfId="32009"/>
    <cellStyle name="Percent 2 19 3 8" xfId="32010"/>
    <cellStyle name="Percent 2 19 3 8 2" xfId="32011"/>
    <cellStyle name="Percent 2 19 3 8 2 2" xfId="32012"/>
    <cellStyle name="Percent 2 19 3 8 3" xfId="32013"/>
    <cellStyle name="Percent 2 19 3 9" xfId="32014"/>
    <cellStyle name="Percent 2 19 3 9 2" xfId="32015"/>
    <cellStyle name="Percent 2 19 3 9 2 2" xfId="32016"/>
    <cellStyle name="Percent 2 19 3 9 3" xfId="32017"/>
    <cellStyle name="Percent 2 19 4" xfId="32018"/>
    <cellStyle name="Percent 2 19 4 10" xfId="32019"/>
    <cellStyle name="Percent 2 19 4 10 2" xfId="32020"/>
    <cellStyle name="Percent 2 19 4 10 2 2" xfId="32021"/>
    <cellStyle name="Percent 2 19 4 10 3" xfId="32022"/>
    <cellStyle name="Percent 2 19 4 11" xfId="32023"/>
    <cellStyle name="Percent 2 19 4 11 2" xfId="32024"/>
    <cellStyle name="Percent 2 19 4 11 2 2" xfId="32025"/>
    <cellStyle name="Percent 2 19 4 11 3" xfId="32026"/>
    <cellStyle name="Percent 2 19 4 12" xfId="32027"/>
    <cellStyle name="Percent 2 19 4 12 2" xfId="32028"/>
    <cellStyle name="Percent 2 19 4 12 2 2" xfId="32029"/>
    <cellStyle name="Percent 2 19 4 12 3" xfId="32030"/>
    <cellStyle name="Percent 2 19 4 13" xfId="32031"/>
    <cellStyle name="Percent 2 19 4 13 2" xfId="32032"/>
    <cellStyle name="Percent 2 19 4 13 2 2" xfId="32033"/>
    <cellStyle name="Percent 2 19 4 13 3" xfId="32034"/>
    <cellStyle name="Percent 2 19 4 14" xfId="32035"/>
    <cellStyle name="Percent 2 19 4 14 2" xfId="32036"/>
    <cellStyle name="Percent 2 19 4 14 2 2" xfId="32037"/>
    <cellStyle name="Percent 2 19 4 14 3" xfId="32038"/>
    <cellStyle name="Percent 2 19 4 15" xfId="32039"/>
    <cellStyle name="Percent 2 19 4 15 2" xfId="32040"/>
    <cellStyle name="Percent 2 19 4 15 2 2" xfId="32041"/>
    <cellStyle name="Percent 2 19 4 15 3" xfId="32042"/>
    <cellStyle name="Percent 2 19 4 16" xfId="32043"/>
    <cellStyle name="Percent 2 19 4 16 2" xfId="32044"/>
    <cellStyle name="Percent 2 19 4 17" xfId="32045"/>
    <cellStyle name="Percent 2 19 4 18" xfId="32046"/>
    <cellStyle name="Percent 2 19 4 19" xfId="32047"/>
    <cellStyle name="Percent 2 19 4 2" xfId="32048"/>
    <cellStyle name="Percent 2 19 4 2 10" xfId="32049"/>
    <cellStyle name="Percent 2 19 4 2 2" xfId="32050"/>
    <cellStyle name="Percent 2 19 4 2 2 2" xfId="32051"/>
    <cellStyle name="Percent 2 19 4 2 3" xfId="32052"/>
    <cellStyle name="Percent 2 19 4 2 4" xfId="32053"/>
    <cellStyle name="Percent 2 19 4 2 5" xfId="32054"/>
    <cellStyle name="Percent 2 19 4 2 6" xfId="32055"/>
    <cellStyle name="Percent 2 19 4 2 7" xfId="32056"/>
    <cellStyle name="Percent 2 19 4 2 8" xfId="32057"/>
    <cellStyle name="Percent 2 19 4 2 9" xfId="32058"/>
    <cellStyle name="Percent 2 19 4 20" xfId="32059"/>
    <cellStyle name="Percent 2 19 4 21" xfId="32060"/>
    <cellStyle name="Percent 2 19 4 22" xfId="32061"/>
    <cellStyle name="Percent 2 19 4 23" xfId="32062"/>
    <cellStyle name="Percent 2 19 4 24" xfId="32063"/>
    <cellStyle name="Percent 2 19 4 3" xfId="32064"/>
    <cellStyle name="Percent 2 19 4 3 10" xfId="32065"/>
    <cellStyle name="Percent 2 19 4 3 2" xfId="32066"/>
    <cellStyle name="Percent 2 19 4 3 2 2" xfId="32067"/>
    <cellStyle name="Percent 2 19 4 3 3" xfId="32068"/>
    <cellStyle name="Percent 2 19 4 3 4" xfId="32069"/>
    <cellStyle name="Percent 2 19 4 3 5" xfId="32070"/>
    <cellStyle name="Percent 2 19 4 3 6" xfId="32071"/>
    <cellStyle name="Percent 2 19 4 3 7" xfId="32072"/>
    <cellStyle name="Percent 2 19 4 3 8" xfId="32073"/>
    <cellStyle name="Percent 2 19 4 3 9" xfId="32074"/>
    <cellStyle name="Percent 2 19 4 4" xfId="32075"/>
    <cellStyle name="Percent 2 19 4 4 2" xfId="32076"/>
    <cellStyle name="Percent 2 19 4 4 2 2" xfId="32077"/>
    <cellStyle name="Percent 2 19 4 4 3" xfId="32078"/>
    <cellStyle name="Percent 2 19 4 5" xfId="32079"/>
    <cellStyle name="Percent 2 19 4 5 2" xfId="32080"/>
    <cellStyle name="Percent 2 19 4 5 2 2" xfId="32081"/>
    <cellStyle name="Percent 2 19 4 5 3" xfId="32082"/>
    <cellStyle name="Percent 2 19 4 6" xfId="32083"/>
    <cellStyle name="Percent 2 19 4 6 2" xfId="32084"/>
    <cellStyle name="Percent 2 19 4 6 2 2" xfId="32085"/>
    <cellStyle name="Percent 2 19 4 6 3" xfId="32086"/>
    <cellStyle name="Percent 2 19 4 7" xfId="32087"/>
    <cellStyle name="Percent 2 19 4 7 2" xfId="32088"/>
    <cellStyle name="Percent 2 19 4 7 2 2" xfId="32089"/>
    <cellStyle name="Percent 2 19 4 7 3" xfId="32090"/>
    <cellStyle name="Percent 2 19 4 8" xfId="32091"/>
    <cellStyle name="Percent 2 19 4 8 2" xfId="32092"/>
    <cellStyle name="Percent 2 19 4 8 2 2" xfId="32093"/>
    <cellStyle name="Percent 2 19 4 8 3" xfId="32094"/>
    <cellStyle name="Percent 2 19 4 9" xfId="32095"/>
    <cellStyle name="Percent 2 19 4 9 2" xfId="32096"/>
    <cellStyle name="Percent 2 19 4 9 2 2" xfId="32097"/>
    <cellStyle name="Percent 2 19 4 9 3" xfId="32098"/>
    <cellStyle name="Percent 2 19 5" xfId="32099"/>
    <cellStyle name="Percent 2 19 5 10" xfId="32100"/>
    <cellStyle name="Percent 2 19 5 10 2" xfId="32101"/>
    <cellStyle name="Percent 2 19 5 10 2 2" xfId="32102"/>
    <cellStyle name="Percent 2 19 5 10 3" xfId="32103"/>
    <cellStyle name="Percent 2 19 5 11" xfId="32104"/>
    <cellStyle name="Percent 2 19 5 11 2" xfId="32105"/>
    <cellStyle name="Percent 2 19 5 11 2 2" xfId="32106"/>
    <cellStyle name="Percent 2 19 5 11 3" xfId="32107"/>
    <cellStyle name="Percent 2 19 5 12" xfId="32108"/>
    <cellStyle name="Percent 2 19 5 12 2" xfId="32109"/>
    <cellStyle name="Percent 2 19 5 12 2 2" xfId="32110"/>
    <cellStyle name="Percent 2 19 5 12 3" xfId="32111"/>
    <cellStyle name="Percent 2 19 5 13" xfId="32112"/>
    <cellStyle name="Percent 2 19 5 13 2" xfId="32113"/>
    <cellStyle name="Percent 2 19 5 13 2 2" xfId="32114"/>
    <cellStyle name="Percent 2 19 5 13 3" xfId="32115"/>
    <cellStyle name="Percent 2 19 5 14" xfId="32116"/>
    <cellStyle name="Percent 2 19 5 14 2" xfId="32117"/>
    <cellStyle name="Percent 2 19 5 14 2 2" xfId="32118"/>
    <cellStyle name="Percent 2 19 5 14 3" xfId="32119"/>
    <cellStyle name="Percent 2 19 5 15" xfId="32120"/>
    <cellStyle name="Percent 2 19 5 15 2" xfId="32121"/>
    <cellStyle name="Percent 2 19 5 15 2 2" xfId="32122"/>
    <cellStyle name="Percent 2 19 5 15 3" xfId="32123"/>
    <cellStyle name="Percent 2 19 5 16" xfId="32124"/>
    <cellStyle name="Percent 2 19 5 16 2" xfId="32125"/>
    <cellStyle name="Percent 2 19 5 17" xfId="32126"/>
    <cellStyle name="Percent 2 19 5 18" xfId="32127"/>
    <cellStyle name="Percent 2 19 5 19" xfId="32128"/>
    <cellStyle name="Percent 2 19 5 2" xfId="32129"/>
    <cellStyle name="Percent 2 19 5 2 10" xfId="32130"/>
    <cellStyle name="Percent 2 19 5 2 2" xfId="32131"/>
    <cellStyle name="Percent 2 19 5 2 2 2" xfId="32132"/>
    <cellStyle name="Percent 2 19 5 2 3" xfId="32133"/>
    <cellStyle name="Percent 2 19 5 2 4" xfId="32134"/>
    <cellStyle name="Percent 2 19 5 2 5" xfId="32135"/>
    <cellStyle name="Percent 2 19 5 2 6" xfId="32136"/>
    <cellStyle name="Percent 2 19 5 2 7" xfId="32137"/>
    <cellStyle name="Percent 2 19 5 2 8" xfId="32138"/>
    <cellStyle name="Percent 2 19 5 2 9" xfId="32139"/>
    <cellStyle name="Percent 2 19 5 20" xfId="32140"/>
    <cellStyle name="Percent 2 19 5 21" xfId="32141"/>
    <cellStyle name="Percent 2 19 5 22" xfId="32142"/>
    <cellStyle name="Percent 2 19 5 23" xfId="32143"/>
    <cellStyle name="Percent 2 19 5 24" xfId="32144"/>
    <cellStyle name="Percent 2 19 5 3" xfId="32145"/>
    <cellStyle name="Percent 2 19 5 3 10" xfId="32146"/>
    <cellStyle name="Percent 2 19 5 3 2" xfId="32147"/>
    <cellStyle name="Percent 2 19 5 3 2 2" xfId="32148"/>
    <cellStyle name="Percent 2 19 5 3 3" xfId="32149"/>
    <cellStyle name="Percent 2 19 5 3 4" xfId="32150"/>
    <cellStyle name="Percent 2 19 5 3 5" xfId="32151"/>
    <cellStyle name="Percent 2 19 5 3 6" xfId="32152"/>
    <cellStyle name="Percent 2 19 5 3 7" xfId="32153"/>
    <cellStyle name="Percent 2 19 5 3 8" xfId="32154"/>
    <cellStyle name="Percent 2 19 5 3 9" xfId="32155"/>
    <cellStyle name="Percent 2 19 5 4" xfId="32156"/>
    <cellStyle name="Percent 2 19 5 4 2" xfId="32157"/>
    <cellStyle name="Percent 2 19 5 4 2 2" xfId="32158"/>
    <cellStyle name="Percent 2 19 5 4 3" xfId="32159"/>
    <cellStyle name="Percent 2 19 5 5" xfId="32160"/>
    <cellStyle name="Percent 2 19 5 5 2" xfId="32161"/>
    <cellStyle name="Percent 2 19 5 5 2 2" xfId="32162"/>
    <cellStyle name="Percent 2 19 5 5 3" xfId="32163"/>
    <cellStyle name="Percent 2 19 5 6" xfId="32164"/>
    <cellStyle name="Percent 2 19 5 6 2" xfId="32165"/>
    <cellStyle name="Percent 2 19 5 6 2 2" xfId="32166"/>
    <cellStyle name="Percent 2 19 5 6 3" xfId="32167"/>
    <cellStyle name="Percent 2 19 5 7" xfId="32168"/>
    <cellStyle name="Percent 2 19 5 7 2" xfId="32169"/>
    <cellStyle name="Percent 2 19 5 7 2 2" xfId="32170"/>
    <cellStyle name="Percent 2 19 5 7 3" xfId="32171"/>
    <cellStyle name="Percent 2 19 5 8" xfId="32172"/>
    <cellStyle name="Percent 2 19 5 8 2" xfId="32173"/>
    <cellStyle name="Percent 2 19 5 8 2 2" xfId="32174"/>
    <cellStyle name="Percent 2 19 5 8 3" xfId="32175"/>
    <cellStyle name="Percent 2 19 5 9" xfId="32176"/>
    <cellStyle name="Percent 2 19 5 9 2" xfId="32177"/>
    <cellStyle name="Percent 2 19 5 9 2 2" xfId="32178"/>
    <cellStyle name="Percent 2 19 5 9 3" xfId="32179"/>
    <cellStyle name="Percent 2 19 6" xfId="32180"/>
    <cellStyle name="Percent 2 19 6 10" xfId="32181"/>
    <cellStyle name="Percent 2 19 6 2" xfId="32182"/>
    <cellStyle name="Percent 2 19 6 2 2" xfId="32183"/>
    <cellStyle name="Percent 2 19 6 3" xfId="32184"/>
    <cellStyle name="Percent 2 19 6 4" xfId="32185"/>
    <cellStyle name="Percent 2 19 6 5" xfId="32186"/>
    <cellStyle name="Percent 2 19 6 6" xfId="32187"/>
    <cellStyle name="Percent 2 19 6 7" xfId="32188"/>
    <cellStyle name="Percent 2 19 6 8" xfId="32189"/>
    <cellStyle name="Percent 2 19 6 9" xfId="32190"/>
    <cellStyle name="Percent 2 19 7" xfId="32191"/>
    <cellStyle name="Percent 2 19 7 10" xfId="32192"/>
    <cellStyle name="Percent 2 19 7 2" xfId="32193"/>
    <cellStyle name="Percent 2 19 7 2 2" xfId="32194"/>
    <cellStyle name="Percent 2 19 7 3" xfId="32195"/>
    <cellStyle name="Percent 2 19 7 4" xfId="32196"/>
    <cellStyle name="Percent 2 19 7 5" xfId="32197"/>
    <cellStyle name="Percent 2 19 7 6" xfId="32198"/>
    <cellStyle name="Percent 2 19 7 7" xfId="32199"/>
    <cellStyle name="Percent 2 19 7 8" xfId="32200"/>
    <cellStyle name="Percent 2 19 7 9" xfId="32201"/>
    <cellStyle name="Percent 2 19 8" xfId="32202"/>
    <cellStyle name="Percent 2 19 8 2" xfId="32203"/>
    <cellStyle name="Percent 2 19 8 2 2" xfId="32204"/>
    <cellStyle name="Percent 2 19 8 3" xfId="32205"/>
    <cellStyle name="Percent 2 19 9" xfId="32206"/>
    <cellStyle name="Percent 2 19 9 2" xfId="32207"/>
    <cellStyle name="Percent 2 19 9 2 2" xfId="32208"/>
    <cellStyle name="Percent 2 19 9 3" xfId="32209"/>
    <cellStyle name="Percent 2 2" xfId="32210"/>
    <cellStyle name="Percent 2 2 10" xfId="32211"/>
    <cellStyle name="Percent 2 2 11" xfId="32212"/>
    <cellStyle name="Percent 2 2 12" xfId="32213"/>
    <cellStyle name="Percent 2 2 13" xfId="32214"/>
    <cellStyle name="Percent 2 2 14" xfId="32215"/>
    <cellStyle name="Percent 2 2 15" xfId="32216"/>
    <cellStyle name="Percent 2 2 16" xfId="32217"/>
    <cellStyle name="Percent 2 2 16 2" xfId="32218"/>
    <cellStyle name="Percent 2 2 16 3" xfId="32219"/>
    <cellStyle name="Percent 2 2 16 4" xfId="32220"/>
    <cellStyle name="Percent 2 2 16 5" xfId="32221"/>
    <cellStyle name="Percent 2 2 16 6" xfId="32222"/>
    <cellStyle name="Percent 2 2 16 7" xfId="32223"/>
    <cellStyle name="Percent 2 2 16 8" xfId="32224"/>
    <cellStyle name="Percent 2 2 17" xfId="32225"/>
    <cellStyle name="Percent 2 2 18" xfId="32226"/>
    <cellStyle name="Percent 2 2 19" xfId="32227"/>
    <cellStyle name="Percent 2 2 2" xfId="32228"/>
    <cellStyle name="Percent 2 2 20" xfId="32229"/>
    <cellStyle name="Percent 2 2 21" xfId="32230"/>
    <cellStyle name="Percent 2 2 22" xfId="32231"/>
    <cellStyle name="Percent 2 2 23" xfId="32232"/>
    <cellStyle name="Percent 2 2 24" xfId="32233"/>
    <cellStyle name="Percent 2 2 25" xfId="32234"/>
    <cellStyle name="Percent 2 2 26" xfId="32235"/>
    <cellStyle name="Percent 2 2 27" xfId="32236"/>
    <cellStyle name="Percent 2 2 28" xfId="32237"/>
    <cellStyle name="Percent 2 2 29" xfId="32238"/>
    <cellStyle name="Percent 2 2 3" xfId="32239"/>
    <cellStyle name="Percent 2 2 30" xfId="32240"/>
    <cellStyle name="Percent 2 2 31" xfId="32241"/>
    <cellStyle name="Percent 2 2 32" xfId="32242"/>
    <cellStyle name="Percent 2 2 33" xfId="32243"/>
    <cellStyle name="Percent 2 2 34" xfId="32244"/>
    <cellStyle name="Percent 2 2 35" xfId="32245"/>
    <cellStyle name="Percent 2 2 36" xfId="32246"/>
    <cellStyle name="Percent 2 2 37" xfId="32247"/>
    <cellStyle name="Percent 2 2 38" xfId="32248"/>
    <cellStyle name="Percent 2 2 39" xfId="32249"/>
    <cellStyle name="Percent 2 2 4" xfId="32250"/>
    <cellStyle name="Percent 2 2 40" xfId="32251"/>
    <cellStyle name="Percent 2 2 41" xfId="32252"/>
    <cellStyle name="Percent 2 2 42" xfId="32253"/>
    <cellStyle name="Percent 2 2 43" xfId="32254"/>
    <cellStyle name="Percent 2 2 44" xfId="32255"/>
    <cellStyle name="Percent 2 2 45" xfId="32256"/>
    <cellStyle name="Percent 2 2 46" xfId="32257"/>
    <cellStyle name="Percent 2 2 47" xfId="32258"/>
    <cellStyle name="Percent 2 2 48" xfId="32259"/>
    <cellStyle name="Percent 2 2 49" xfId="32260"/>
    <cellStyle name="Percent 2 2 5" xfId="32261"/>
    <cellStyle name="Percent 2 2 50" xfId="32262"/>
    <cellStyle name="Percent 2 2 51" xfId="32263"/>
    <cellStyle name="Percent 2 2 52" xfId="32264"/>
    <cellStyle name="Percent 2 2 53" xfId="32265"/>
    <cellStyle name="Percent 2 2 54" xfId="32266"/>
    <cellStyle name="Percent 2 2 55" xfId="32267"/>
    <cellStyle name="Percent 2 2 56" xfId="32268"/>
    <cellStyle name="Percent 2 2 57" xfId="32269"/>
    <cellStyle name="Percent 2 2 58" xfId="32270"/>
    <cellStyle name="Percent 2 2 59" xfId="32271"/>
    <cellStyle name="Percent 2 2 6" xfId="32272"/>
    <cellStyle name="Percent 2 2 60" xfId="32273"/>
    <cellStyle name="Percent 2 2 61" xfId="32274"/>
    <cellStyle name="Percent 2 2 62" xfId="32275"/>
    <cellStyle name="Percent 2 2 63" xfId="32276"/>
    <cellStyle name="Percent 2 2 64" xfId="32277"/>
    <cellStyle name="Percent 2 2 65" xfId="32278"/>
    <cellStyle name="Percent 2 2 66" xfId="32279"/>
    <cellStyle name="Percent 2 2 67" xfId="32280"/>
    <cellStyle name="Percent 2 2 68" xfId="32281"/>
    <cellStyle name="Percent 2 2 69" xfId="32282"/>
    <cellStyle name="Percent 2 2 7" xfId="32283"/>
    <cellStyle name="Percent 2 2 70" xfId="32284"/>
    <cellStyle name="Percent 2 2 71" xfId="32285"/>
    <cellStyle name="Percent 2 2 72" xfId="32286"/>
    <cellStyle name="Percent 2 2 73" xfId="32287"/>
    <cellStyle name="Percent 2 2 74" xfId="32288"/>
    <cellStyle name="Percent 2 2 75" xfId="32289"/>
    <cellStyle name="Percent 2 2 76" xfId="32290"/>
    <cellStyle name="Percent 2 2 77" xfId="32291"/>
    <cellStyle name="Percent 2 2 8" xfId="32292"/>
    <cellStyle name="Percent 2 2 9" xfId="32293"/>
    <cellStyle name="Percent 2 20" xfId="32294"/>
    <cellStyle name="Percent 2 20 10" xfId="32295"/>
    <cellStyle name="Percent 2 20 10 2" xfId="32296"/>
    <cellStyle name="Percent 2 20 10 2 2" xfId="32297"/>
    <cellStyle name="Percent 2 20 10 3" xfId="32298"/>
    <cellStyle name="Percent 2 20 11" xfId="32299"/>
    <cellStyle name="Percent 2 20 11 2" xfId="32300"/>
    <cellStyle name="Percent 2 20 11 2 2" xfId="32301"/>
    <cellStyle name="Percent 2 20 11 3" xfId="32302"/>
    <cellStyle name="Percent 2 20 12" xfId="32303"/>
    <cellStyle name="Percent 2 20 12 2" xfId="32304"/>
    <cellStyle name="Percent 2 20 12 2 2" xfId="32305"/>
    <cellStyle name="Percent 2 20 12 3" xfId="32306"/>
    <cellStyle name="Percent 2 20 13" xfId="32307"/>
    <cellStyle name="Percent 2 20 13 2" xfId="32308"/>
    <cellStyle name="Percent 2 20 13 2 2" xfId="32309"/>
    <cellStyle name="Percent 2 20 13 3" xfId="32310"/>
    <cellStyle name="Percent 2 20 14" xfId="32311"/>
    <cellStyle name="Percent 2 20 14 2" xfId="32312"/>
    <cellStyle name="Percent 2 20 14 2 2" xfId="32313"/>
    <cellStyle name="Percent 2 20 14 3" xfId="32314"/>
    <cellStyle name="Percent 2 20 15" xfId="32315"/>
    <cellStyle name="Percent 2 20 15 2" xfId="32316"/>
    <cellStyle name="Percent 2 20 15 2 2" xfId="32317"/>
    <cellStyle name="Percent 2 20 15 3" xfId="32318"/>
    <cellStyle name="Percent 2 20 16" xfId="32319"/>
    <cellStyle name="Percent 2 20 16 2" xfId="32320"/>
    <cellStyle name="Percent 2 20 16 2 2" xfId="32321"/>
    <cellStyle name="Percent 2 20 16 3" xfId="32322"/>
    <cellStyle name="Percent 2 20 17" xfId="32323"/>
    <cellStyle name="Percent 2 20 17 2" xfId="32324"/>
    <cellStyle name="Percent 2 20 17 2 2" xfId="32325"/>
    <cellStyle name="Percent 2 20 17 3" xfId="32326"/>
    <cellStyle name="Percent 2 20 18" xfId="32327"/>
    <cellStyle name="Percent 2 20 18 2" xfId="32328"/>
    <cellStyle name="Percent 2 20 18 2 2" xfId="32329"/>
    <cellStyle name="Percent 2 20 18 3" xfId="32330"/>
    <cellStyle name="Percent 2 20 19" xfId="32331"/>
    <cellStyle name="Percent 2 20 19 2" xfId="32332"/>
    <cellStyle name="Percent 2 20 19 2 2" xfId="32333"/>
    <cellStyle name="Percent 2 20 19 3" xfId="32334"/>
    <cellStyle name="Percent 2 20 2" xfId="32335"/>
    <cellStyle name="Percent 2 20 2 10" xfId="32336"/>
    <cellStyle name="Percent 2 20 2 10 2" xfId="32337"/>
    <cellStyle name="Percent 2 20 2 10 2 2" xfId="32338"/>
    <cellStyle name="Percent 2 20 2 10 3" xfId="32339"/>
    <cellStyle name="Percent 2 20 2 11" xfId="32340"/>
    <cellStyle name="Percent 2 20 2 11 2" xfId="32341"/>
    <cellStyle name="Percent 2 20 2 11 2 2" xfId="32342"/>
    <cellStyle name="Percent 2 20 2 11 3" xfId="32343"/>
    <cellStyle name="Percent 2 20 2 12" xfId="32344"/>
    <cellStyle name="Percent 2 20 2 12 2" xfId="32345"/>
    <cellStyle name="Percent 2 20 2 12 2 2" xfId="32346"/>
    <cellStyle name="Percent 2 20 2 12 3" xfId="32347"/>
    <cellStyle name="Percent 2 20 2 13" xfId="32348"/>
    <cellStyle name="Percent 2 20 2 13 2" xfId="32349"/>
    <cellStyle name="Percent 2 20 2 13 2 2" xfId="32350"/>
    <cellStyle name="Percent 2 20 2 13 3" xfId="32351"/>
    <cellStyle name="Percent 2 20 2 14" xfId="32352"/>
    <cellStyle name="Percent 2 20 2 14 2" xfId="32353"/>
    <cellStyle name="Percent 2 20 2 14 2 2" xfId="32354"/>
    <cellStyle name="Percent 2 20 2 14 3" xfId="32355"/>
    <cellStyle name="Percent 2 20 2 15" xfId="32356"/>
    <cellStyle name="Percent 2 20 2 15 2" xfId="32357"/>
    <cellStyle name="Percent 2 20 2 15 2 2" xfId="32358"/>
    <cellStyle name="Percent 2 20 2 15 3" xfId="32359"/>
    <cellStyle name="Percent 2 20 2 16" xfId="32360"/>
    <cellStyle name="Percent 2 20 2 16 2" xfId="32361"/>
    <cellStyle name="Percent 2 20 2 17" xfId="32362"/>
    <cellStyle name="Percent 2 20 2 18" xfId="32363"/>
    <cellStyle name="Percent 2 20 2 19" xfId="32364"/>
    <cellStyle name="Percent 2 20 2 2" xfId="32365"/>
    <cellStyle name="Percent 2 20 2 2 10" xfId="32366"/>
    <cellStyle name="Percent 2 20 2 2 2" xfId="32367"/>
    <cellStyle name="Percent 2 20 2 2 2 2" xfId="32368"/>
    <cellStyle name="Percent 2 20 2 2 3" xfId="32369"/>
    <cellStyle name="Percent 2 20 2 2 4" xfId="32370"/>
    <cellStyle name="Percent 2 20 2 2 5" xfId="32371"/>
    <cellStyle name="Percent 2 20 2 2 6" xfId="32372"/>
    <cellStyle name="Percent 2 20 2 2 7" xfId="32373"/>
    <cellStyle name="Percent 2 20 2 2 8" xfId="32374"/>
    <cellStyle name="Percent 2 20 2 2 9" xfId="32375"/>
    <cellStyle name="Percent 2 20 2 20" xfId="32376"/>
    <cellStyle name="Percent 2 20 2 21" xfId="32377"/>
    <cellStyle name="Percent 2 20 2 22" xfId="32378"/>
    <cellStyle name="Percent 2 20 2 23" xfId="32379"/>
    <cellStyle name="Percent 2 20 2 24" xfId="32380"/>
    <cellStyle name="Percent 2 20 2 3" xfId="32381"/>
    <cellStyle name="Percent 2 20 2 3 10" xfId="32382"/>
    <cellStyle name="Percent 2 20 2 3 2" xfId="32383"/>
    <cellStyle name="Percent 2 20 2 3 2 2" xfId="32384"/>
    <cellStyle name="Percent 2 20 2 3 3" xfId="32385"/>
    <cellStyle name="Percent 2 20 2 3 4" xfId="32386"/>
    <cellStyle name="Percent 2 20 2 3 5" xfId="32387"/>
    <cellStyle name="Percent 2 20 2 3 6" xfId="32388"/>
    <cellStyle name="Percent 2 20 2 3 7" xfId="32389"/>
    <cellStyle name="Percent 2 20 2 3 8" xfId="32390"/>
    <cellStyle name="Percent 2 20 2 3 9" xfId="32391"/>
    <cellStyle name="Percent 2 20 2 4" xfId="32392"/>
    <cellStyle name="Percent 2 20 2 4 2" xfId="32393"/>
    <cellStyle name="Percent 2 20 2 4 2 2" xfId="32394"/>
    <cellStyle name="Percent 2 20 2 4 3" xfId="32395"/>
    <cellStyle name="Percent 2 20 2 5" xfId="32396"/>
    <cellStyle name="Percent 2 20 2 5 2" xfId="32397"/>
    <cellStyle name="Percent 2 20 2 5 2 2" xfId="32398"/>
    <cellStyle name="Percent 2 20 2 5 3" xfId="32399"/>
    <cellStyle name="Percent 2 20 2 6" xfId="32400"/>
    <cellStyle name="Percent 2 20 2 6 2" xfId="32401"/>
    <cellStyle name="Percent 2 20 2 6 2 2" xfId="32402"/>
    <cellStyle name="Percent 2 20 2 6 3" xfId="32403"/>
    <cellStyle name="Percent 2 20 2 7" xfId="32404"/>
    <cellStyle name="Percent 2 20 2 7 2" xfId="32405"/>
    <cellStyle name="Percent 2 20 2 7 2 2" xfId="32406"/>
    <cellStyle name="Percent 2 20 2 7 3" xfId="32407"/>
    <cellStyle name="Percent 2 20 2 8" xfId="32408"/>
    <cellStyle name="Percent 2 20 2 8 2" xfId="32409"/>
    <cellStyle name="Percent 2 20 2 8 2 2" xfId="32410"/>
    <cellStyle name="Percent 2 20 2 8 3" xfId="32411"/>
    <cellStyle name="Percent 2 20 2 9" xfId="32412"/>
    <cellStyle name="Percent 2 20 2 9 2" xfId="32413"/>
    <cellStyle name="Percent 2 20 2 9 2 2" xfId="32414"/>
    <cellStyle name="Percent 2 20 2 9 3" xfId="32415"/>
    <cellStyle name="Percent 2 20 20" xfId="32416"/>
    <cellStyle name="Percent 2 20 20 2" xfId="32417"/>
    <cellStyle name="Percent 2 20 21" xfId="32418"/>
    <cellStyle name="Percent 2 20 22" xfId="32419"/>
    <cellStyle name="Percent 2 20 23" xfId="32420"/>
    <cellStyle name="Percent 2 20 24" xfId="32421"/>
    <cellStyle name="Percent 2 20 25" xfId="32422"/>
    <cellStyle name="Percent 2 20 26" xfId="32423"/>
    <cellStyle name="Percent 2 20 27" xfId="32424"/>
    <cellStyle name="Percent 2 20 28" xfId="32425"/>
    <cellStyle name="Percent 2 20 3" xfId="32426"/>
    <cellStyle name="Percent 2 20 3 10" xfId="32427"/>
    <cellStyle name="Percent 2 20 3 10 2" xfId="32428"/>
    <cellStyle name="Percent 2 20 3 10 2 2" xfId="32429"/>
    <cellStyle name="Percent 2 20 3 10 3" xfId="32430"/>
    <cellStyle name="Percent 2 20 3 11" xfId="32431"/>
    <cellStyle name="Percent 2 20 3 11 2" xfId="32432"/>
    <cellStyle name="Percent 2 20 3 11 2 2" xfId="32433"/>
    <cellStyle name="Percent 2 20 3 11 3" xfId="32434"/>
    <cellStyle name="Percent 2 20 3 12" xfId="32435"/>
    <cellStyle name="Percent 2 20 3 12 2" xfId="32436"/>
    <cellStyle name="Percent 2 20 3 12 2 2" xfId="32437"/>
    <cellStyle name="Percent 2 20 3 12 3" xfId="32438"/>
    <cellStyle name="Percent 2 20 3 13" xfId="32439"/>
    <cellStyle name="Percent 2 20 3 13 2" xfId="32440"/>
    <cellStyle name="Percent 2 20 3 13 2 2" xfId="32441"/>
    <cellStyle name="Percent 2 20 3 13 3" xfId="32442"/>
    <cellStyle name="Percent 2 20 3 14" xfId="32443"/>
    <cellStyle name="Percent 2 20 3 14 2" xfId="32444"/>
    <cellStyle name="Percent 2 20 3 14 2 2" xfId="32445"/>
    <cellStyle name="Percent 2 20 3 14 3" xfId="32446"/>
    <cellStyle name="Percent 2 20 3 15" xfId="32447"/>
    <cellStyle name="Percent 2 20 3 15 2" xfId="32448"/>
    <cellStyle name="Percent 2 20 3 15 2 2" xfId="32449"/>
    <cellStyle name="Percent 2 20 3 15 3" xfId="32450"/>
    <cellStyle name="Percent 2 20 3 16" xfId="32451"/>
    <cellStyle name="Percent 2 20 3 16 2" xfId="32452"/>
    <cellStyle name="Percent 2 20 3 17" xfId="32453"/>
    <cellStyle name="Percent 2 20 3 18" xfId="32454"/>
    <cellStyle name="Percent 2 20 3 19" xfId="32455"/>
    <cellStyle name="Percent 2 20 3 2" xfId="32456"/>
    <cellStyle name="Percent 2 20 3 2 10" xfId="32457"/>
    <cellStyle name="Percent 2 20 3 2 2" xfId="32458"/>
    <cellStyle name="Percent 2 20 3 2 2 2" xfId="32459"/>
    <cellStyle name="Percent 2 20 3 2 3" xfId="32460"/>
    <cellStyle name="Percent 2 20 3 2 4" xfId="32461"/>
    <cellStyle name="Percent 2 20 3 2 5" xfId="32462"/>
    <cellStyle name="Percent 2 20 3 2 6" xfId="32463"/>
    <cellStyle name="Percent 2 20 3 2 7" xfId="32464"/>
    <cellStyle name="Percent 2 20 3 2 8" xfId="32465"/>
    <cellStyle name="Percent 2 20 3 2 9" xfId="32466"/>
    <cellStyle name="Percent 2 20 3 20" xfId="32467"/>
    <cellStyle name="Percent 2 20 3 21" xfId="32468"/>
    <cellStyle name="Percent 2 20 3 22" xfId="32469"/>
    <cellStyle name="Percent 2 20 3 23" xfId="32470"/>
    <cellStyle name="Percent 2 20 3 24" xfId="32471"/>
    <cellStyle name="Percent 2 20 3 3" xfId="32472"/>
    <cellStyle name="Percent 2 20 3 3 10" xfId="32473"/>
    <cellStyle name="Percent 2 20 3 3 2" xfId="32474"/>
    <cellStyle name="Percent 2 20 3 3 2 2" xfId="32475"/>
    <cellStyle name="Percent 2 20 3 3 3" xfId="32476"/>
    <cellStyle name="Percent 2 20 3 3 4" xfId="32477"/>
    <cellStyle name="Percent 2 20 3 3 5" xfId="32478"/>
    <cellStyle name="Percent 2 20 3 3 6" xfId="32479"/>
    <cellStyle name="Percent 2 20 3 3 7" xfId="32480"/>
    <cellStyle name="Percent 2 20 3 3 8" xfId="32481"/>
    <cellStyle name="Percent 2 20 3 3 9" xfId="32482"/>
    <cellStyle name="Percent 2 20 3 4" xfId="32483"/>
    <cellStyle name="Percent 2 20 3 4 2" xfId="32484"/>
    <cellStyle name="Percent 2 20 3 4 2 2" xfId="32485"/>
    <cellStyle name="Percent 2 20 3 4 3" xfId="32486"/>
    <cellStyle name="Percent 2 20 3 5" xfId="32487"/>
    <cellStyle name="Percent 2 20 3 5 2" xfId="32488"/>
    <cellStyle name="Percent 2 20 3 5 2 2" xfId="32489"/>
    <cellStyle name="Percent 2 20 3 5 3" xfId="32490"/>
    <cellStyle name="Percent 2 20 3 6" xfId="32491"/>
    <cellStyle name="Percent 2 20 3 6 2" xfId="32492"/>
    <cellStyle name="Percent 2 20 3 6 2 2" xfId="32493"/>
    <cellStyle name="Percent 2 20 3 6 3" xfId="32494"/>
    <cellStyle name="Percent 2 20 3 7" xfId="32495"/>
    <cellStyle name="Percent 2 20 3 7 2" xfId="32496"/>
    <cellStyle name="Percent 2 20 3 7 2 2" xfId="32497"/>
    <cellStyle name="Percent 2 20 3 7 3" xfId="32498"/>
    <cellStyle name="Percent 2 20 3 8" xfId="32499"/>
    <cellStyle name="Percent 2 20 3 8 2" xfId="32500"/>
    <cellStyle name="Percent 2 20 3 8 2 2" xfId="32501"/>
    <cellStyle name="Percent 2 20 3 8 3" xfId="32502"/>
    <cellStyle name="Percent 2 20 3 9" xfId="32503"/>
    <cellStyle name="Percent 2 20 3 9 2" xfId="32504"/>
    <cellStyle name="Percent 2 20 3 9 2 2" xfId="32505"/>
    <cellStyle name="Percent 2 20 3 9 3" xfId="32506"/>
    <cellStyle name="Percent 2 20 4" xfId="32507"/>
    <cellStyle name="Percent 2 20 4 10" xfId="32508"/>
    <cellStyle name="Percent 2 20 4 10 2" xfId="32509"/>
    <cellStyle name="Percent 2 20 4 10 2 2" xfId="32510"/>
    <cellStyle name="Percent 2 20 4 10 3" xfId="32511"/>
    <cellStyle name="Percent 2 20 4 11" xfId="32512"/>
    <cellStyle name="Percent 2 20 4 11 2" xfId="32513"/>
    <cellStyle name="Percent 2 20 4 11 2 2" xfId="32514"/>
    <cellStyle name="Percent 2 20 4 11 3" xfId="32515"/>
    <cellStyle name="Percent 2 20 4 12" xfId="32516"/>
    <cellStyle name="Percent 2 20 4 12 2" xfId="32517"/>
    <cellStyle name="Percent 2 20 4 12 2 2" xfId="32518"/>
    <cellStyle name="Percent 2 20 4 12 3" xfId="32519"/>
    <cellStyle name="Percent 2 20 4 13" xfId="32520"/>
    <cellStyle name="Percent 2 20 4 13 2" xfId="32521"/>
    <cellStyle name="Percent 2 20 4 13 2 2" xfId="32522"/>
    <cellStyle name="Percent 2 20 4 13 3" xfId="32523"/>
    <cellStyle name="Percent 2 20 4 14" xfId="32524"/>
    <cellStyle name="Percent 2 20 4 14 2" xfId="32525"/>
    <cellStyle name="Percent 2 20 4 14 2 2" xfId="32526"/>
    <cellStyle name="Percent 2 20 4 14 3" xfId="32527"/>
    <cellStyle name="Percent 2 20 4 15" xfId="32528"/>
    <cellStyle name="Percent 2 20 4 15 2" xfId="32529"/>
    <cellStyle name="Percent 2 20 4 15 2 2" xfId="32530"/>
    <cellStyle name="Percent 2 20 4 15 3" xfId="32531"/>
    <cellStyle name="Percent 2 20 4 16" xfId="32532"/>
    <cellStyle name="Percent 2 20 4 16 2" xfId="32533"/>
    <cellStyle name="Percent 2 20 4 17" xfId="32534"/>
    <cellStyle name="Percent 2 20 4 18" xfId="32535"/>
    <cellStyle name="Percent 2 20 4 19" xfId="32536"/>
    <cellStyle name="Percent 2 20 4 2" xfId="32537"/>
    <cellStyle name="Percent 2 20 4 2 10" xfId="32538"/>
    <cellStyle name="Percent 2 20 4 2 2" xfId="32539"/>
    <cellStyle name="Percent 2 20 4 2 2 2" xfId="32540"/>
    <cellStyle name="Percent 2 20 4 2 3" xfId="32541"/>
    <cellStyle name="Percent 2 20 4 2 4" xfId="32542"/>
    <cellStyle name="Percent 2 20 4 2 5" xfId="32543"/>
    <cellStyle name="Percent 2 20 4 2 6" xfId="32544"/>
    <cellStyle name="Percent 2 20 4 2 7" xfId="32545"/>
    <cellStyle name="Percent 2 20 4 2 8" xfId="32546"/>
    <cellStyle name="Percent 2 20 4 2 9" xfId="32547"/>
    <cellStyle name="Percent 2 20 4 20" xfId="32548"/>
    <cellStyle name="Percent 2 20 4 21" xfId="32549"/>
    <cellStyle name="Percent 2 20 4 22" xfId="32550"/>
    <cellStyle name="Percent 2 20 4 23" xfId="32551"/>
    <cellStyle name="Percent 2 20 4 24" xfId="32552"/>
    <cellStyle name="Percent 2 20 4 3" xfId="32553"/>
    <cellStyle name="Percent 2 20 4 3 10" xfId="32554"/>
    <cellStyle name="Percent 2 20 4 3 2" xfId="32555"/>
    <cellStyle name="Percent 2 20 4 3 2 2" xfId="32556"/>
    <cellStyle name="Percent 2 20 4 3 3" xfId="32557"/>
    <cellStyle name="Percent 2 20 4 3 4" xfId="32558"/>
    <cellStyle name="Percent 2 20 4 3 5" xfId="32559"/>
    <cellStyle name="Percent 2 20 4 3 6" xfId="32560"/>
    <cellStyle name="Percent 2 20 4 3 7" xfId="32561"/>
    <cellStyle name="Percent 2 20 4 3 8" xfId="32562"/>
    <cellStyle name="Percent 2 20 4 3 9" xfId="32563"/>
    <cellStyle name="Percent 2 20 4 4" xfId="32564"/>
    <cellStyle name="Percent 2 20 4 4 2" xfId="32565"/>
    <cellStyle name="Percent 2 20 4 4 2 2" xfId="32566"/>
    <cellStyle name="Percent 2 20 4 4 3" xfId="32567"/>
    <cellStyle name="Percent 2 20 4 5" xfId="32568"/>
    <cellStyle name="Percent 2 20 4 5 2" xfId="32569"/>
    <cellStyle name="Percent 2 20 4 5 2 2" xfId="32570"/>
    <cellStyle name="Percent 2 20 4 5 3" xfId="32571"/>
    <cellStyle name="Percent 2 20 4 6" xfId="32572"/>
    <cellStyle name="Percent 2 20 4 6 2" xfId="32573"/>
    <cellStyle name="Percent 2 20 4 6 2 2" xfId="32574"/>
    <cellStyle name="Percent 2 20 4 6 3" xfId="32575"/>
    <cellStyle name="Percent 2 20 4 7" xfId="32576"/>
    <cellStyle name="Percent 2 20 4 7 2" xfId="32577"/>
    <cellStyle name="Percent 2 20 4 7 2 2" xfId="32578"/>
    <cellStyle name="Percent 2 20 4 7 3" xfId="32579"/>
    <cellStyle name="Percent 2 20 4 8" xfId="32580"/>
    <cellStyle name="Percent 2 20 4 8 2" xfId="32581"/>
    <cellStyle name="Percent 2 20 4 8 2 2" xfId="32582"/>
    <cellStyle name="Percent 2 20 4 8 3" xfId="32583"/>
    <cellStyle name="Percent 2 20 4 9" xfId="32584"/>
    <cellStyle name="Percent 2 20 4 9 2" xfId="32585"/>
    <cellStyle name="Percent 2 20 4 9 2 2" xfId="32586"/>
    <cellStyle name="Percent 2 20 4 9 3" xfId="32587"/>
    <cellStyle name="Percent 2 20 5" xfId="32588"/>
    <cellStyle name="Percent 2 20 5 10" xfId="32589"/>
    <cellStyle name="Percent 2 20 5 10 2" xfId="32590"/>
    <cellStyle name="Percent 2 20 5 10 2 2" xfId="32591"/>
    <cellStyle name="Percent 2 20 5 10 3" xfId="32592"/>
    <cellStyle name="Percent 2 20 5 11" xfId="32593"/>
    <cellStyle name="Percent 2 20 5 11 2" xfId="32594"/>
    <cellStyle name="Percent 2 20 5 11 2 2" xfId="32595"/>
    <cellStyle name="Percent 2 20 5 11 3" xfId="32596"/>
    <cellStyle name="Percent 2 20 5 12" xfId="32597"/>
    <cellStyle name="Percent 2 20 5 12 2" xfId="32598"/>
    <cellStyle name="Percent 2 20 5 12 2 2" xfId="32599"/>
    <cellStyle name="Percent 2 20 5 12 3" xfId="32600"/>
    <cellStyle name="Percent 2 20 5 13" xfId="32601"/>
    <cellStyle name="Percent 2 20 5 13 2" xfId="32602"/>
    <cellStyle name="Percent 2 20 5 13 2 2" xfId="32603"/>
    <cellStyle name="Percent 2 20 5 13 3" xfId="32604"/>
    <cellStyle name="Percent 2 20 5 14" xfId="32605"/>
    <cellStyle name="Percent 2 20 5 14 2" xfId="32606"/>
    <cellStyle name="Percent 2 20 5 14 2 2" xfId="32607"/>
    <cellStyle name="Percent 2 20 5 14 3" xfId="32608"/>
    <cellStyle name="Percent 2 20 5 15" xfId="32609"/>
    <cellStyle name="Percent 2 20 5 15 2" xfId="32610"/>
    <cellStyle name="Percent 2 20 5 15 2 2" xfId="32611"/>
    <cellStyle name="Percent 2 20 5 15 3" xfId="32612"/>
    <cellStyle name="Percent 2 20 5 16" xfId="32613"/>
    <cellStyle name="Percent 2 20 5 16 2" xfId="32614"/>
    <cellStyle name="Percent 2 20 5 17" xfId="32615"/>
    <cellStyle name="Percent 2 20 5 18" xfId="32616"/>
    <cellStyle name="Percent 2 20 5 19" xfId="32617"/>
    <cellStyle name="Percent 2 20 5 2" xfId="32618"/>
    <cellStyle name="Percent 2 20 5 2 10" xfId="32619"/>
    <cellStyle name="Percent 2 20 5 2 2" xfId="32620"/>
    <cellStyle name="Percent 2 20 5 2 2 2" xfId="32621"/>
    <cellStyle name="Percent 2 20 5 2 3" xfId="32622"/>
    <cellStyle name="Percent 2 20 5 2 4" xfId="32623"/>
    <cellStyle name="Percent 2 20 5 2 5" xfId="32624"/>
    <cellStyle name="Percent 2 20 5 2 6" xfId="32625"/>
    <cellStyle name="Percent 2 20 5 2 7" xfId="32626"/>
    <cellStyle name="Percent 2 20 5 2 8" xfId="32627"/>
    <cellStyle name="Percent 2 20 5 2 9" xfId="32628"/>
    <cellStyle name="Percent 2 20 5 20" xfId="32629"/>
    <cellStyle name="Percent 2 20 5 21" xfId="32630"/>
    <cellStyle name="Percent 2 20 5 22" xfId="32631"/>
    <cellStyle name="Percent 2 20 5 23" xfId="32632"/>
    <cellStyle name="Percent 2 20 5 24" xfId="32633"/>
    <cellStyle name="Percent 2 20 5 3" xfId="32634"/>
    <cellStyle name="Percent 2 20 5 3 10" xfId="32635"/>
    <cellStyle name="Percent 2 20 5 3 2" xfId="32636"/>
    <cellStyle name="Percent 2 20 5 3 2 2" xfId="32637"/>
    <cellStyle name="Percent 2 20 5 3 3" xfId="32638"/>
    <cellStyle name="Percent 2 20 5 3 4" xfId="32639"/>
    <cellStyle name="Percent 2 20 5 3 5" xfId="32640"/>
    <cellStyle name="Percent 2 20 5 3 6" xfId="32641"/>
    <cellStyle name="Percent 2 20 5 3 7" xfId="32642"/>
    <cellStyle name="Percent 2 20 5 3 8" xfId="32643"/>
    <cellStyle name="Percent 2 20 5 3 9" xfId="32644"/>
    <cellStyle name="Percent 2 20 5 4" xfId="32645"/>
    <cellStyle name="Percent 2 20 5 4 2" xfId="32646"/>
    <cellStyle name="Percent 2 20 5 4 2 2" xfId="32647"/>
    <cellStyle name="Percent 2 20 5 4 3" xfId="32648"/>
    <cellStyle name="Percent 2 20 5 5" xfId="32649"/>
    <cellStyle name="Percent 2 20 5 5 2" xfId="32650"/>
    <cellStyle name="Percent 2 20 5 5 2 2" xfId="32651"/>
    <cellStyle name="Percent 2 20 5 5 3" xfId="32652"/>
    <cellStyle name="Percent 2 20 5 6" xfId="32653"/>
    <cellStyle name="Percent 2 20 5 6 2" xfId="32654"/>
    <cellStyle name="Percent 2 20 5 6 2 2" xfId="32655"/>
    <cellStyle name="Percent 2 20 5 6 3" xfId="32656"/>
    <cellStyle name="Percent 2 20 5 7" xfId="32657"/>
    <cellStyle name="Percent 2 20 5 7 2" xfId="32658"/>
    <cellStyle name="Percent 2 20 5 7 2 2" xfId="32659"/>
    <cellStyle name="Percent 2 20 5 7 3" xfId="32660"/>
    <cellStyle name="Percent 2 20 5 8" xfId="32661"/>
    <cellStyle name="Percent 2 20 5 8 2" xfId="32662"/>
    <cellStyle name="Percent 2 20 5 8 2 2" xfId="32663"/>
    <cellStyle name="Percent 2 20 5 8 3" xfId="32664"/>
    <cellStyle name="Percent 2 20 5 9" xfId="32665"/>
    <cellStyle name="Percent 2 20 5 9 2" xfId="32666"/>
    <cellStyle name="Percent 2 20 5 9 2 2" xfId="32667"/>
    <cellStyle name="Percent 2 20 5 9 3" xfId="32668"/>
    <cellStyle name="Percent 2 20 6" xfId="32669"/>
    <cellStyle name="Percent 2 20 6 10" xfId="32670"/>
    <cellStyle name="Percent 2 20 6 2" xfId="32671"/>
    <cellStyle name="Percent 2 20 6 2 2" xfId="32672"/>
    <cellStyle name="Percent 2 20 6 3" xfId="32673"/>
    <cellStyle name="Percent 2 20 6 4" xfId="32674"/>
    <cellStyle name="Percent 2 20 6 5" xfId="32675"/>
    <cellStyle name="Percent 2 20 6 6" xfId="32676"/>
    <cellStyle name="Percent 2 20 6 7" xfId="32677"/>
    <cellStyle name="Percent 2 20 6 8" xfId="32678"/>
    <cellStyle name="Percent 2 20 6 9" xfId="32679"/>
    <cellStyle name="Percent 2 20 7" xfId="32680"/>
    <cellStyle name="Percent 2 20 7 10" xfId="32681"/>
    <cellStyle name="Percent 2 20 7 2" xfId="32682"/>
    <cellStyle name="Percent 2 20 7 2 2" xfId="32683"/>
    <cellStyle name="Percent 2 20 7 3" xfId="32684"/>
    <cellStyle name="Percent 2 20 7 4" xfId="32685"/>
    <cellStyle name="Percent 2 20 7 5" xfId="32686"/>
    <cellStyle name="Percent 2 20 7 6" xfId="32687"/>
    <cellStyle name="Percent 2 20 7 7" xfId="32688"/>
    <cellStyle name="Percent 2 20 7 8" xfId="32689"/>
    <cellStyle name="Percent 2 20 7 9" xfId="32690"/>
    <cellStyle name="Percent 2 20 8" xfId="32691"/>
    <cellStyle name="Percent 2 20 8 2" xfId="32692"/>
    <cellStyle name="Percent 2 20 8 2 2" xfId="32693"/>
    <cellStyle name="Percent 2 20 8 3" xfId="32694"/>
    <cellStyle name="Percent 2 20 9" xfId="32695"/>
    <cellStyle name="Percent 2 20 9 2" xfId="32696"/>
    <cellStyle name="Percent 2 20 9 2 2" xfId="32697"/>
    <cellStyle name="Percent 2 20 9 3" xfId="32698"/>
    <cellStyle name="Percent 2 21" xfId="32699"/>
    <cellStyle name="Percent 2 21 10" xfId="32700"/>
    <cellStyle name="Percent 2 21 10 2" xfId="32701"/>
    <cellStyle name="Percent 2 21 10 2 2" xfId="32702"/>
    <cellStyle name="Percent 2 21 10 3" xfId="32703"/>
    <cellStyle name="Percent 2 21 11" xfId="32704"/>
    <cellStyle name="Percent 2 21 11 2" xfId="32705"/>
    <cellStyle name="Percent 2 21 11 2 2" xfId="32706"/>
    <cellStyle name="Percent 2 21 11 3" xfId="32707"/>
    <cellStyle name="Percent 2 21 12" xfId="32708"/>
    <cellStyle name="Percent 2 21 12 2" xfId="32709"/>
    <cellStyle name="Percent 2 21 12 2 2" xfId="32710"/>
    <cellStyle name="Percent 2 21 12 3" xfId="32711"/>
    <cellStyle name="Percent 2 21 13" xfId="32712"/>
    <cellStyle name="Percent 2 21 13 2" xfId="32713"/>
    <cellStyle name="Percent 2 21 13 2 2" xfId="32714"/>
    <cellStyle name="Percent 2 21 13 3" xfId="32715"/>
    <cellStyle name="Percent 2 21 14" xfId="32716"/>
    <cellStyle name="Percent 2 21 14 2" xfId="32717"/>
    <cellStyle name="Percent 2 21 14 2 2" xfId="32718"/>
    <cellStyle name="Percent 2 21 14 3" xfId="32719"/>
    <cellStyle name="Percent 2 21 15" xfId="32720"/>
    <cellStyle name="Percent 2 21 15 2" xfId="32721"/>
    <cellStyle name="Percent 2 21 15 2 2" xfId="32722"/>
    <cellStyle name="Percent 2 21 15 3" xfId="32723"/>
    <cellStyle name="Percent 2 21 16" xfId="32724"/>
    <cellStyle name="Percent 2 21 16 2" xfId="32725"/>
    <cellStyle name="Percent 2 21 16 2 2" xfId="32726"/>
    <cellStyle name="Percent 2 21 16 3" xfId="32727"/>
    <cellStyle name="Percent 2 21 17" xfId="32728"/>
    <cellStyle name="Percent 2 21 17 2" xfId="32729"/>
    <cellStyle name="Percent 2 21 17 2 2" xfId="32730"/>
    <cellStyle name="Percent 2 21 17 3" xfId="32731"/>
    <cellStyle name="Percent 2 21 18" xfId="32732"/>
    <cellStyle name="Percent 2 21 18 2" xfId="32733"/>
    <cellStyle name="Percent 2 21 18 2 2" xfId="32734"/>
    <cellStyle name="Percent 2 21 18 3" xfId="32735"/>
    <cellStyle name="Percent 2 21 19" xfId="32736"/>
    <cellStyle name="Percent 2 21 19 2" xfId="32737"/>
    <cellStyle name="Percent 2 21 19 2 2" xfId="32738"/>
    <cellStyle name="Percent 2 21 19 3" xfId="32739"/>
    <cellStyle name="Percent 2 21 2" xfId="32740"/>
    <cellStyle name="Percent 2 21 2 10" xfId="32741"/>
    <cellStyle name="Percent 2 21 2 10 2" xfId="32742"/>
    <cellStyle name="Percent 2 21 2 10 2 2" xfId="32743"/>
    <cellStyle name="Percent 2 21 2 10 3" xfId="32744"/>
    <cellStyle name="Percent 2 21 2 11" xfId="32745"/>
    <cellStyle name="Percent 2 21 2 11 2" xfId="32746"/>
    <cellStyle name="Percent 2 21 2 11 2 2" xfId="32747"/>
    <cellStyle name="Percent 2 21 2 11 3" xfId="32748"/>
    <cellStyle name="Percent 2 21 2 12" xfId="32749"/>
    <cellStyle name="Percent 2 21 2 12 2" xfId="32750"/>
    <cellStyle name="Percent 2 21 2 12 2 2" xfId="32751"/>
    <cellStyle name="Percent 2 21 2 12 3" xfId="32752"/>
    <cellStyle name="Percent 2 21 2 13" xfId="32753"/>
    <cellStyle name="Percent 2 21 2 13 2" xfId="32754"/>
    <cellStyle name="Percent 2 21 2 13 2 2" xfId="32755"/>
    <cellStyle name="Percent 2 21 2 13 3" xfId="32756"/>
    <cellStyle name="Percent 2 21 2 14" xfId="32757"/>
    <cellStyle name="Percent 2 21 2 14 2" xfId="32758"/>
    <cellStyle name="Percent 2 21 2 14 2 2" xfId="32759"/>
    <cellStyle name="Percent 2 21 2 14 3" xfId="32760"/>
    <cellStyle name="Percent 2 21 2 15" xfId="32761"/>
    <cellStyle name="Percent 2 21 2 15 2" xfId="32762"/>
    <cellStyle name="Percent 2 21 2 15 2 2" xfId="32763"/>
    <cellStyle name="Percent 2 21 2 15 3" xfId="32764"/>
    <cellStyle name="Percent 2 21 2 16" xfId="32765"/>
    <cellStyle name="Percent 2 21 2 16 2" xfId="32766"/>
    <cellStyle name="Percent 2 21 2 17" xfId="32767"/>
    <cellStyle name="Percent 2 21 2 18" xfId="32768"/>
    <cellStyle name="Percent 2 21 2 19" xfId="32769"/>
    <cellStyle name="Percent 2 21 2 2" xfId="32770"/>
    <cellStyle name="Percent 2 21 2 2 10" xfId="32771"/>
    <cellStyle name="Percent 2 21 2 2 2" xfId="32772"/>
    <cellStyle name="Percent 2 21 2 2 2 2" xfId="32773"/>
    <cellStyle name="Percent 2 21 2 2 3" xfId="32774"/>
    <cellStyle name="Percent 2 21 2 2 4" xfId="32775"/>
    <cellStyle name="Percent 2 21 2 2 5" xfId="32776"/>
    <cellStyle name="Percent 2 21 2 2 6" xfId="32777"/>
    <cellStyle name="Percent 2 21 2 2 7" xfId="32778"/>
    <cellStyle name="Percent 2 21 2 2 8" xfId="32779"/>
    <cellStyle name="Percent 2 21 2 2 9" xfId="32780"/>
    <cellStyle name="Percent 2 21 2 20" xfId="32781"/>
    <cellStyle name="Percent 2 21 2 21" xfId="32782"/>
    <cellStyle name="Percent 2 21 2 22" xfId="32783"/>
    <cellStyle name="Percent 2 21 2 23" xfId="32784"/>
    <cellStyle name="Percent 2 21 2 24" xfId="32785"/>
    <cellStyle name="Percent 2 21 2 3" xfId="32786"/>
    <cellStyle name="Percent 2 21 2 3 10" xfId="32787"/>
    <cellStyle name="Percent 2 21 2 3 2" xfId="32788"/>
    <cellStyle name="Percent 2 21 2 3 2 2" xfId="32789"/>
    <cellStyle name="Percent 2 21 2 3 3" xfId="32790"/>
    <cellStyle name="Percent 2 21 2 3 4" xfId="32791"/>
    <cellStyle name="Percent 2 21 2 3 5" xfId="32792"/>
    <cellStyle name="Percent 2 21 2 3 6" xfId="32793"/>
    <cellStyle name="Percent 2 21 2 3 7" xfId="32794"/>
    <cellStyle name="Percent 2 21 2 3 8" xfId="32795"/>
    <cellStyle name="Percent 2 21 2 3 9" xfId="32796"/>
    <cellStyle name="Percent 2 21 2 4" xfId="32797"/>
    <cellStyle name="Percent 2 21 2 4 2" xfId="32798"/>
    <cellStyle name="Percent 2 21 2 4 2 2" xfId="32799"/>
    <cellStyle name="Percent 2 21 2 4 3" xfId="32800"/>
    <cellStyle name="Percent 2 21 2 5" xfId="32801"/>
    <cellStyle name="Percent 2 21 2 5 2" xfId="32802"/>
    <cellStyle name="Percent 2 21 2 5 2 2" xfId="32803"/>
    <cellStyle name="Percent 2 21 2 5 3" xfId="32804"/>
    <cellStyle name="Percent 2 21 2 6" xfId="32805"/>
    <cellStyle name="Percent 2 21 2 6 2" xfId="32806"/>
    <cellStyle name="Percent 2 21 2 6 2 2" xfId="32807"/>
    <cellStyle name="Percent 2 21 2 6 3" xfId="32808"/>
    <cellStyle name="Percent 2 21 2 7" xfId="32809"/>
    <cellStyle name="Percent 2 21 2 7 2" xfId="32810"/>
    <cellStyle name="Percent 2 21 2 7 2 2" xfId="32811"/>
    <cellStyle name="Percent 2 21 2 7 3" xfId="32812"/>
    <cellStyle name="Percent 2 21 2 8" xfId="32813"/>
    <cellStyle name="Percent 2 21 2 8 2" xfId="32814"/>
    <cellStyle name="Percent 2 21 2 8 2 2" xfId="32815"/>
    <cellStyle name="Percent 2 21 2 8 3" xfId="32816"/>
    <cellStyle name="Percent 2 21 2 9" xfId="32817"/>
    <cellStyle name="Percent 2 21 2 9 2" xfId="32818"/>
    <cellStyle name="Percent 2 21 2 9 2 2" xfId="32819"/>
    <cellStyle name="Percent 2 21 2 9 3" xfId="32820"/>
    <cellStyle name="Percent 2 21 20" xfId="32821"/>
    <cellStyle name="Percent 2 21 20 2" xfId="32822"/>
    <cellStyle name="Percent 2 21 21" xfId="32823"/>
    <cellStyle name="Percent 2 21 22" xfId="32824"/>
    <cellStyle name="Percent 2 21 23" xfId="32825"/>
    <cellStyle name="Percent 2 21 24" xfId="32826"/>
    <cellStyle name="Percent 2 21 25" xfId="32827"/>
    <cellStyle name="Percent 2 21 26" xfId="32828"/>
    <cellStyle name="Percent 2 21 27" xfId="32829"/>
    <cellStyle name="Percent 2 21 28" xfId="32830"/>
    <cellStyle name="Percent 2 21 3" xfId="32831"/>
    <cellStyle name="Percent 2 21 3 10" xfId="32832"/>
    <cellStyle name="Percent 2 21 3 10 2" xfId="32833"/>
    <cellStyle name="Percent 2 21 3 10 2 2" xfId="32834"/>
    <cellStyle name="Percent 2 21 3 10 3" xfId="32835"/>
    <cellStyle name="Percent 2 21 3 11" xfId="32836"/>
    <cellStyle name="Percent 2 21 3 11 2" xfId="32837"/>
    <cellStyle name="Percent 2 21 3 11 2 2" xfId="32838"/>
    <cellStyle name="Percent 2 21 3 11 3" xfId="32839"/>
    <cellStyle name="Percent 2 21 3 12" xfId="32840"/>
    <cellStyle name="Percent 2 21 3 12 2" xfId="32841"/>
    <cellStyle name="Percent 2 21 3 12 2 2" xfId="32842"/>
    <cellStyle name="Percent 2 21 3 12 3" xfId="32843"/>
    <cellStyle name="Percent 2 21 3 13" xfId="32844"/>
    <cellStyle name="Percent 2 21 3 13 2" xfId="32845"/>
    <cellStyle name="Percent 2 21 3 13 2 2" xfId="32846"/>
    <cellStyle name="Percent 2 21 3 13 3" xfId="32847"/>
    <cellStyle name="Percent 2 21 3 14" xfId="32848"/>
    <cellStyle name="Percent 2 21 3 14 2" xfId="32849"/>
    <cellStyle name="Percent 2 21 3 14 2 2" xfId="32850"/>
    <cellStyle name="Percent 2 21 3 14 3" xfId="32851"/>
    <cellStyle name="Percent 2 21 3 15" xfId="32852"/>
    <cellStyle name="Percent 2 21 3 15 2" xfId="32853"/>
    <cellStyle name="Percent 2 21 3 15 2 2" xfId="32854"/>
    <cellStyle name="Percent 2 21 3 15 3" xfId="32855"/>
    <cellStyle name="Percent 2 21 3 16" xfId="32856"/>
    <cellStyle name="Percent 2 21 3 16 2" xfId="32857"/>
    <cellStyle name="Percent 2 21 3 17" xfId="32858"/>
    <cellStyle name="Percent 2 21 3 18" xfId="32859"/>
    <cellStyle name="Percent 2 21 3 19" xfId="32860"/>
    <cellStyle name="Percent 2 21 3 2" xfId="32861"/>
    <cellStyle name="Percent 2 21 3 2 10" xfId="32862"/>
    <cellStyle name="Percent 2 21 3 2 2" xfId="32863"/>
    <cellStyle name="Percent 2 21 3 2 2 2" xfId="32864"/>
    <cellStyle name="Percent 2 21 3 2 3" xfId="32865"/>
    <cellStyle name="Percent 2 21 3 2 4" xfId="32866"/>
    <cellStyle name="Percent 2 21 3 2 5" xfId="32867"/>
    <cellStyle name="Percent 2 21 3 2 6" xfId="32868"/>
    <cellStyle name="Percent 2 21 3 2 7" xfId="32869"/>
    <cellStyle name="Percent 2 21 3 2 8" xfId="32870"/>
    <cellStyle name="Percent 2 21 3 2 9" xfId="32871"/>
    <cellStyle name="Percent 2 21 3 20" xfId="32872"/>
    <cellStyle name="Percent 2 21 3 21" xfId="32873"/>
    <cellStyle name="Percent 2 21 3 22" xfId="32874"/>
    <cellStyle name="Percent 2 21 3 23" xfId="32875"/>
    <cellStyle name="Percent 2 21 3 24" xfId="32876"/>
    <cellStyle name="Percent 2 21 3 3" xfId="32877"/>
    <cellStyle name="Percent 2 21 3 3 10" xfId="32878"/>
    <cellStyle name="Percent 2 21 3 3 2" xfId="32879"/>
    <cellStyle name="Percent 2 21 3 3 2 2" xfId="32880"/>
    <cellStyle name="Percent 2 21 3 3 3" xfId="32881"/>
    <cellStyle name="Percent 2 21 3 3 4" xfId="32882"/>
    <cellStyle name="Percent 2 21 3 3 5" xfId="32883"/>
    <cellStyle name="Percent 2 21 3 3 6" xfId="32884"/>
    <cellStyle name="Percent 2 21 3 3 7" xfId="32885"/>
    <cellStyle name="Percent 2 21 3 3 8" xfId="32886"/>
    <cellStyle name="Percent 2 21 3 3 9" xfId="32887"/>
    <cellStyle name="Percent 2 21 3 4" xfId="32888"/>
    <cellStyle name="Percent 2 21 3 4 2" xfId="32889"/>
    <cellStyle name="Percent 2 21 3 4 2 2" xfId="32890"/>
    <cellStyle name="Percent 2 21 3 4 3" xfId="32891"/>
    <cellStyle name="Percent 2 21 3 5" xfId="32892"/>
    <cellStyle name="Percent 2 21 3 5 2" xfId="32893"/>
    <cellStyle name="Percent 2 21 3 5 2 2" xfId="32894"/>
    <cellStyle name="Percent 2 21 3 5 3" xfId="32895"/>
    <cellStyle name="Percent 2 21 3 6" xfId="32896"/>
    <cellStyle name="Percent 2 21 3 6 2" xfId="32897"/>
    <cellStyle name="Percent 2 21 3 6 2 2" xfId="32898"/>
    <cellStyle name="Percent 2 21 3 6 3" xfId="32899"/>
    <cellStyle name="Percent 2 21 3 7" xfId="32900"/>
    <cellStyle name="Percent 2 21 3 7 2" xfId="32901"/>
    <cellStyle name="Percent 2 21 3 7 2 2" xfId="32902"/>
    <cellStyle name="Percent 2 21 3 7 3" xfId="32903"/>
    <cellStyle name="Percent 2 21 3 8" xfId="32904"/>
    <cellStyle name="Percent 2 21 3 8 2" xfId="32905"/>
    <cellStyle name="Percent 2 21 3 8 2 2" xfId="32906"/>
    <cellStyle name="Percent 2 21 3 8 3" xfId="32907"/>
    <cellStyle name="Percent 2 21 3 9" xfId="32908"/>
    <cellStyle name="Percent 2 21 3 9 2" xfId="32909"/>
    <cellStyle name="Percent 2 21 3 9 2 2" xfId="32910"/>
    <cellStyle name="Percent 2 21 3 9 3" xfId="32911"/>
    <cellStyle name="Percent 2 21 4" xfId="32912"/>
    <cellStyle name="Percent 2 21 4 10" xfId="32913"/>
    <cellStyle name="Percent 2 21 4 10 2" xfId="32914"/>
    <cellStyle name="Percent 2 21 4 10 2 2" xfId="32915"/>
    <cellStyle name="Percent 2 21 4 10 3" xfId="32916"/>
    <cellStyle name="Percent 2 21 4 11" xfId="32917"/>
    <cellStyle name="Percent 2 21 4 11 2" xfId="32918"/>
    <cellStyle name="Percent 2 21 4 11 2 2" xfId="32919"/>
    <cellStyle name="Percent 2 21 4 11 3" xfId="32920"/>
    <cellStyle name="Percent 2 21 4 12" xfId="32921"/>
    <cellStyle name="Percent 2 21 4 12 2" xfId="32922"/>
    <cellStyle name="Percent 2 21 4 12 2 2" xfId="32923"/>
    <cellStyle name="Percent 2 21 4 12 3" xfId="32924"/>
    <cellStyle name="Percent 2 21 4 13" xfId="32925"/>
    <cellStyle name="Percent 2 21 4 13 2" xfId="32926"/>
    <cellStyle name="Percent 2 21 4 13 2 2" xfId="32927"/>
    <cellStyle name="Percent 2 21 4 13 3" xfId="32928"/>
    <cellStyle name="Percent 2 21 4 14" xfId="32929"/>
    <cellStyle name="Percent 2 21 4 14 2" xfId="32930"/>
    <cellStyle name="Percent 2 21 4 14 2 2" xfId="32931"/>
    <cellStyle name="Percent 2 21 4 14 3" xfId="32932"/>
    <cellStyle name="Percent 2 21 4 15" xfId="32933"/>
    <cellStyle name="Percent 2 21 4 15 2" xfId="32934"/>
    <cellStyle name="Percent 2 21 4 15 2 2" xfId="32935"/>
    <cellStyle name="Percent 2 21 4 15 3" xfId="32936"/>
    <cellStyle name="Percent 2 21 4 16" xfId="32937"/>
    <cellStyle name="Percent 2 21 4 16 2" xfId="32938"/>
    <cellStyle name="Percent 2 21 4 17" xfId="32939"/>
    <cellStyle name="Percent 2 21 4 18" xfId="32940"/>
    <cellStyle name="Percent 2 21 4 19" xfId="32941"/>
    <cellStyle name="Percent 2 21 4 2" xfId="32942"/>
    <cellStyle name="Percent 2 21 4 2 10" xfId="32943"/>
    <cellStyle name="Percent 2 21 4 2 2" xfId="32944"/>
    <cellStyle name="Percent 2 21 4 2 2 2" xfId="32945"/>
    <cellStyle name="Percent 2 21 4 2 3" xfId="32946"/>
    <cellStyle name="Percent 2 21 4 2 4" xfId="32947"/>
    <cellStyle name="Percent 2 21 4 2 5" xfId="32948"/>
    <cellStyle name="Percent 2 21 4 2 6" xfId="32949"/>
    <cellStyle name="Percent 2 21 4 2 7" xfId="32950"/>
    <cellStyle name="Percent 2 21 4 2 8" xfId="32951"/>
    <cellStyle name="Percent 2 21 4 2 9" xfId="32952"/>
    <cellStyle name="Percent 2 21 4 20" xfId="32953"/>
    <cellStyle name="Percent 2 21 4 21" xfId="32954"/>
    <cellStyle name="Percent 2 21 4 22" xfId="32955"/>
    <cellStyle name="Percent 2 21 4 23" xfId="32956"/>
    <cellStyle name="Percent 2 21 4 24" xfId="32957"/>
    <cellStyle name="Percent 2 21 4 3" xfId="32958"/>
    <cellStyle name="Percent 2 21 4 3 10" xfId="32959"/>
    <cellStyle name="Percent 2 21 4 3 2" xfId="32960"/>
    <cellStyle name="Percent 2 21 4 3 2 2" xfId="32961"/>
    <cellStyle name="Percent 2 21 4 3 3" xfId="32962"/>
    <cellStyle name="Percent 2 21 4 3 4" xfId="32963"/>
    <cellStyle name="Percent 2 21 4 3 5" xfId="32964"/>
    <cellStyle name="Percent 2 21 4 3 6" xfId="32965"/>
    <cellStyle name="Percent 2 21 4 3 7" xfId="32966"/>
    <cellStyle name="Percent 2 21 4 3 8" xfId="32967"/>
    <cellStyle name="Percent 2 21 4 3 9" xfId="32968"/>
    <cellStyle name="Percent 2 21 4 4" xfId="32969"/>
    <cellStyle name="Percent 2 21 4 4 2" xfId="32970"/>
    <cellStyle name="Percent 2 21 4 4 2 2" xfId="32971"/>
    <cellStyle name="Percent 2 21 4 4 3" xfId="32972"/>
    <cellStyle name="Percent 2 21 4 5" xfId="32973"/>
    <cellStyle name="Percent 2 21 4 5 2" xfId="32974"/>
    <cellStyle name="Percent 2 21 4 5 2 2" xfId="32975"/>
    <cellStyle name="Percent 2 21 4 5 3" xfId="32976"/>
    <cellStyle name="Percent 2 21 4 6" xfId="32977"/>
    <cellStyle name="Percent 2 21 4 6 2" xfId="32978"/>
    <cellStyle name="Percent 2 21 4 6 2 2" xfId="32979"/>
    <cellStyle name="Percent 2 21 4 6 3" xfId="32980"/>
    <cellStyle name="Percent 2 21 4 7" xfId="32981"/>
    <cellStyle name="Percent 2 21 4 7 2" xfId="32982"/>
    <cellStyle name="Percent 2 21 4 7 2 2" xfId="32983"/>
    <cellStyle name="Percent 2 21 4 7 3" xfId="32984"/>
    <cellStyle name="Percent 2 21 4 8" xfId="32985"/>
    <cellStyle name="Percent 2 21 4 8 2" xfId="32986"/>
    <cellStyle name="Percent 2 21 4 8 2 2" xfId="32987"/>
    <cellStyle name="Percent 2 21 4 8 3" xfId="32988"/>
    <cellStyle name="Percent 2 21 4 9" xfId="32989"/>
    <cellStyle name="Percent 2 21 4 9 2" xfId="32990"/>
    <cellStyle name="Percent 2 21 4 9 2 2" xfId="32991"/>
    <cellStyle name="Percent 2 21 4 9 3" xfId="32992"/>
    <cellStyle name="Percent 2 21 5" xfId="32993"/>
    <cellStyle name="Percent 2 21 5 10" xfId="32994"/>
    <cellStyle name="Percent 2 21 5 10 2" xfId="32995"/>
    <cellStyle name="Percent 2 21 5 10 2 2" xfId="32996"/>
    <cellStyle name="Percent 2 21 5 10 3" xfId="32997"/>
    <cellStyle name="Percent 2 21 5 11" xfId="32998"/>
    <cellStyle name="Percent 2 21 5 11 2" xfId="32999"/>
    <cellStyle name="Percent 2 21 5 11 2 2" xfId="33000"/>
    <cellStyle name="Percent 2 21 5 11 3" xfId="33001"/>
    <cellStyle name="Percent 2 21 5 12" xfId="33002"/>
    <cellStyle name="Percent 2 21 5 12 2" xfId="33003"/>
    <cellStyle name="Percent 2 21 5 12 2 2" xfId="33004"/>
    <cellStyle name="Percent 2 21 5 12 3" xfId="33005"/>
    <cellStyle name="Percent 2 21 5 13" xfId="33006"/>
    <cellStyle name="Percent 2 21 5 13 2" xfId="33007"/>
    <cellStyle name="Percent 2 21 5 13 2 2" xfId="33008"/>
    <cellStyle name="Percent 2 21 5 13 3" xfId="33009"/>
    <cellStyle name="Percent 2 21 5 14" xfId="33010"/>
    <cellStyle name="Percent 2 21 5 14 2" xfId="33011"/>
    <cellStyle name="Percent 2 21 5 14 2 2" xfId="33012"/>
    <cellStyle name="Percent 2 21 5 14 3" xfId="33013"/>
    <cellStyle name="Percent 2 21 5 15" xfId="33014"/>
    <cellStyle name="Percent 2 21 5 15 2" xfId="33015"/>
    <cellStyle name="Percent 2 21 5 15 2 2" xfId="33016"/>
    <cellStyle name="Percent 2 21 5 15 3" xfId="33017"/>
    <cellStyle name="Percent 2 21 5 16" xfId="33018"/>
    <cellStyle name="Percent 2 21 5 16 2" xfId="33019"/>
    <cellStyle name="Percent 2 21 5 17" xfId="33020"/>
    <cellStyle name="Percent 2 21 5 18" xfId="33021"/>
    <cellStyle name="Percent 2 21 5 19" xfId="33022"/>
    <cellStyle name="Percent 2 21 5 2" xfId="33023"/>
    <cellStyle name="Percent 2 21 5 2 10" xfId="33024"/>
    <cellStyle name="Percent 2 21 5 2 2" xfId="33025"/>
    <cellStyle name="Percent 2 21 5 2 2 2" xfId="33026"/>
    <cellStyle name="Percent 2 21 5 2 3" xfId="33027"/>
    <cellStyle name="Percent 2 21 5 2 4" xfId="33028"/>
    <cellStyle name="Percent 2 21 5 2 5" xfId="33029"/>
    <cellStyle name="Percent 2 21 5 2 6" xfId="33030"/>
    <cellStyle name="Percent 2 21 5 2 7" xfId="33031"/>
    <cellStyle name="Percent 2 21 5 2 8" xfId="33032"/>
    <cellStyle name="Percent 2 21 5 2 9" xfId="33033"/>
    <cellStyle name="Percent 2 21 5 20" xfId="33034"/>
    <cellStyle name="Percent 2 21 5 21" xfId="33035"/>
    <cellStyle name="Percent 2 21 5 22" xfId="33036"/>
    <cellStyle name="Percent 2 21 5 23" xfId="33037"/>
    <cellStyle name="Percent 2 21 5 24" xfId="33038"/>
    <cellStyle name="Percent 2 21 5 3" xfId="33039"/>
    <cellStyle name="Percent 2 21 5 3 10" xfId="33040"/>
    <cellStyle name="Percent 2 21 5 3 2" xfId="33041"/>
    <cellStyle name="Percent 2 21 5 3 2 2" xfId="33042"/>
    <cellStyle name="Percent 2 21 5 3 3" xfId="33043"/>
    <cellStyle name="Percent 2 21 5 3 4" xfId="33044"/>
    <cellStyle name="Percent 2 21 5 3 5" xfId="33045"/>
    <cellStyle name="Percent 2 21 5 3 6" xfId="33046"/>
    <cellStyle name="Percent 2 21 5 3 7" xfId="33047"/>
    <cellStyle name="Percent 2 21 5 3 8" xfId="33048"/>
    <cellStyle name="Percent 2 21 5 3 9" xfId="33049"/>
    <cellStyle name="Percent 2 21 5 4" xfId="33050"/>
    <cellStyle name="Percent 2 21 5 4 2" xfId="33051"/>
    <cellStyle name="Percent 2 21 5 4 2 2" xfId="33052"/>
    <cellStyle name="Percent 2 21 5 4 3" xfId="33053"/>
    <cellStyle name="Percent 2 21 5 5" xfId="33054"/>
    <cellStyle name="Percent 2 21 5 5 2" xfId="33055"/>
    <cellStyle name="Percent 2 21 5 5 2 2" xfId="33056"/>
    <cellStyle name="Percent 2 21 5 5 3" xfId="33057"/>
    <cellStyle name="Percent 2 21 5 6" xfId="33058"/>
    <cellStyle name="Percent 2 21 5 6 2" xfId="33059"/>
    <cellStyle name="Percent 2 21 5 6 2 2" xfId="33060"/>
    <cellStyle name="Percent 2 21 5 6 3" xfId="33061"/>
    <cellStyle name="Percent 2 21 5 7" xfId="33062"/>
    <cellStyle name="Percent 2 21 5 7 2" xfId="33063"/>
    <cellStyle name="Percent 2 21 5 7 2 2" xfId="33064"/>
    <cellStyle name="Percent 2 21 5 7 3" xfId="33065"/>
    <cellStyle name="Percent 2 21 5 8" xfId="33066"/>
    <cellStyle name="Percent 2 21 5 8 2" xfId="33067"/>
    <cellStyle name="Percent 2 21 5 8 2 2" xfId="33068"/>
    <cellStyle name="Percent 2 21 5 8 3" xfId="33069"/>
    <cellStyle name="Percent 2 21 5 9" xfId="33070"/>
    <cellStyle name="Percent 2 21 5 9 2" xfId="33071"/>
    <cellStyle name="Percent 2 21 5 9 2 2" xfId="33072"/>
    <cellStyle name="Percent 2 21 5 9 3" xfId="33073"/>
    <cellStyle name="Percent 2 21 6" xfId="33074"/>
    <cellStyle name="Percent 2 21 6 10" xfId="33075"/>
    <cellStyle name="Percent 2 21 6 2" xfId="33076"/>
    <cellStyle name="Percent 2 21 6 2 2" xfId="33077"/>
    <cellStyle name="Percent 2 21 6 3" xfId="33078"/>
    <cellStyle name="Percent 2 21 6 4" xfId="33079"/>
    <cellStyle name="Percent 2 21 6 5" xfId="33080"/>
    <cellStyle name="Percent 2 21 6 6" xfId="33081"/>
    <cellStyle name="Percent 2 21 6 7" xfId="33082"/>
    <cellStyle name="Percent 2 21 6 8" xfId="33083"/>
    <cellStyle name="Percent 2 21 6 9" xfId="33084"/>
    <cellStyle name="Percent 2 21 7" xfId="33085"/>
    <cellStyle name="Percent 2 21 7 10" xfId="33086"/>
    <cellStyle name="Percent 2 21 7 2" xfId="33087"/>
    <cellStyle name="Percent 2 21 7 2 2" xfId="33088"/>
    <cellStyle name="Percent 2 21 7 3" xfId="33089"/>
    <cellStyle name="Percent 2 21 7 4" xfId="33090"/>
    <cellStyle name="Percent 2 21 7 5" xfId="33091"/>
    <cellStyle name="Percent 2 21 7 6" xfId="33092"/>
    <cellStyle name="Percent 2 21 7 7" xfId="33093"/>
    <cellStyle name="Percent 2 21 7 8" xfId="33094"/>
    <cellStyle name="Percent 2 21 7 9" xfId="33095"/>
    <cellStyle name="Percent 2 21 8" xfId="33096"/>
    <cellStyle name="Percent 2 21 8 2" xfId="33097"/>
    <cellStyle name="Percent 2 21 8 2 2" xfId="33098"/>
    <cellStyle name="Percent 2 21 8 3" xfId="33099"/>
    <cellStyle name="Percent 2 21 9" xfId="33100"/>
    <cellStyle name="Percent 2 21 9 2" xfId="33101"/>
    <cellStyle name="Percent 2 21 9 2 2" xfId="33102"/>
    <cellStyle name="Percent 2 21 9 3" xfId="33103"/>
    <cellStyle name="Percent 2 22" xfId="33104"/>
    <cellStyle name="Percent 2 22 10" xfId="33105"/>
    <cellStyle name="Percent 2 22 10 2" xfId="33106"/>
    <cellStyle name="Percent 2 22 10 2 2" xfId="33107"/>
    <cellStyle name="Percent 2 22 10 3" xfId="33108"/>
    <cellStyle name="Percent 2 22 11" xfId="33109"/>
    <cellStyle name="Percent 2 22 11 2" xfId="33110"/>
    <cellStyle name="Percent 2 22 11 2 2" xfId="33111"/>
    <cellStyle name="Percent 2 22 11 3" xfId="33112"/>
    <cellStyle name="Percent 2 22 12" xfId="33113"/>
    <cellStyle name="Percent 2 22 12 2" xfId="33114"/>
    <cellStyle name="Percent 2 22 12 2 2" xfId="33115"/>
    <cellStyle name="Percent 2 22 12 3" xfId="33116"/>
    <cellStyle name="Percent 2 22 13" xfId="33117"/>
    <cellStyle name="Percent 2 22 13 2" xfId="33118"/>
    <cellStyle name="Percent 2 22 13 2 2" xfId="33119"/>
    <cellStyle name="Percent 2 22 13 3" xfId="33120"/>
    <cellStyle name="Percent 2 22 14" xfId="33121"/>
    <cellStyle name="Percent 2 22 14 2" xfId="33122"/>
    <cellStyle name="Percent 2 22 14 2 2" xfId="33123"/>
    <cellStyle name="Percent 2 22 14 3" xfId="33124"/>
    <cellStyle name="Percent 2 22 15" xfId="33125"/>
    <cellStyle name="Percent 2 22 15 2" xfId="33126"/>
    <cellStyle name="Percent 2 22 15 2 2" xfId="33127"/>
    <cellStyle name="Percent 2 22 15 3" xfId="33128"/>
    <cellStyle name="Percent 2 22 16" xfId="33129"/>
    <cellStyle name="Percent 2 22 16 2" xfId="33130"/>
    <cellStyle name="Percent 2 22 16 2 2" xfId="33131"/>
    <cellStyle name="Percent 2 22 16 3" xfId="33132"/>
    <cellStyle name="Percent 2 22 17" xfId="33133"/>
    <cellStyle name="Percent 2 22 17 2" xfId="33134"/>
    <cellStyle name="Percent 2 22 17 2 2" xfId="33135"/>
    <cellStyle name="Percent 2 22 17 3" xfId="33136"/>
    <cellStyle name="Percent 2 22 18" xfId="33137"/>
    <cellStyle name="Percent 2 22 18 2" xfId="33138"/>
    <cellStyle name="Percent 2 22 18 2 2" xfId="33139"/>
    <cellStyle name="Percent 2 22 18 3" xfId="33140"/>
    <cellStyle name="Percent 2 22 19" xfId="33141"/>
    <cellStyle name="Percent 2 22 19 2" xfId="33142"/>
    <cellStyle name="Percent 2 22 19 2 2" xfId="33143"/>
    <cellStyle name="Percent 2 22 19 3" xfId="33144"/>
    <cellStyle name="Percent 2 22 2" xfId="33145"/>
    <cellStyle name="Percent 2 22 2 10" xfId="33146"/>
    <cellStyle name="Percent 2 22 2 10 2" xfId="33147"/>
    <cellStyle name="Percent 2 22 2 10 2 2" xfId="33148"/>
    <cellStyle name="Percent 2 22 2 10 3" xfId="33149"/>
    <cellStyle name="Percent 2 22 2 11" xfId="33150"/>
    <cellStyle name="Percent 2 22 2 11 2" xfId="33151"/>
    <cellStyle name="Percent 2 22 2 11 2 2" xfId="33152"/>
    <cellStyle name="Percent 2 22 2 11 3" xfId="33153"/>
    <cellStyle name="Percent 2 22 2 12" xfId="33154"/>
    <cellStyle name="Percent 2 22 2 12 2" xfId="33155"/>
    <cellStyle name="Percent 2 22 2 12 2 2" xfId="33156"/>
    <cellStyle name="Percent 2 22 2 12 3" xfId="33157"/>
    <cellStyle name="Percent 2 22 2 13" xfId="33158"/>
    <cellStyle name="Percent 2 22 2 13 2" xfId="33159"/>
    <cellStyle name="Percent 2 22 2 13 2 2" xfId="33160"/>
    <cellStyle name="Percent 2 22 2 13 3" xfId="33161"/>
    <cellStyle name="Percent 2 22 2 14" xfId="33162"/>
    <cellStyle name="Percent 2 22 2 14 2" xfId="33163"/>
    <cellStyle name="Percent 2 22 2 14 2 2" xfId="33164"/>
    <cellStyle name="Percent 2 22 2 14 3" xfId="33165"/>
    <cellStyle name="Percent 2 22 2 15" xfId="33166"/>
    <cellStyle name="Percent 2 22 2 15 2" xfId="33167"/>
    <cellStyle name="Percent 2 22 2 15 2 2" xfId="33168"/>
    <cellStyle name="Percent 2 22 2 15 3" xfId="33169"/>
    <cellStyle name="Percent 2 22 2 16" xfId="33170"/>
    <cellStyle name="Percent 2 22 2 16 2" xfId="33171"/>
    <cellStyle name="Percent 2 22 2 17" xfId="33172"/>
    <cellStyle name="Percent 2 22 2 18" xfId="33173"/>
    <cellStyle name="Percent 2 22 2 19" xfId="33174"/>
    <cellStyle name="Percent 2 22 2 2" xfId="33175"/>
    <cellStyle name="Percent 2 22 2 2 10" xfId="33176"/>
    <cellStyle name="Percent 2 22 2 2 2" xfId="33177"/>
    <cellStyle name="Percent 2 22 2 2 2 2" xfId="33178"/>
    <cellStyle name="Percent 2 22 2 2 3" xfId="33179"/>
    <cellStyle name="Percent 2 22 2 2 4" xfId="33180"/>
    <cellStyle name="Percent 2 22 2 2 5" xfId="33181"/>
    <cellStyle name="Percent 2 22 2 2 6" xfId="33182"/>
    <cellStyle name="Percent 2 22 2 2 7" xfId="33183"/>
    <cellStyle name="Percent 2 22 2 2 8" xfId="33184"/>
    <cellStyle name="Percent 2 22 2 2 9" xfId="33185"/>
    <cellStyle name="Percent 2 22 2 20" xfId="33186"/>
    <cellStyle name="Percent 2 22 2 21" xfId="33187"/>
    <cellStyle name="Percent 2 22 2 22" xfId="33188"/>
    <cellStyle name="Percent 2 22 2 23" xfId="33189"/>
    <cellStyle name="Percent 2 22 2 24" xfId="33190"/>
    <cellStyle name="Percent 2 22 2 3" xfId="33191"/>
    <cellStyle name="Percent 2 22 2 3 10" xfId="33192"/>
    <cellStyle name="Percent 2 22 2 3 2" xfId="33193"/>
    <cellStyle name="Percent 2 22 2 3 2 2" xfId="33194"/>
    <cellStyle name="Percent 2 22 2 3 3" xfId="33195"/>
    <cellStyle name="Percent 2 22 2 3 4" xfId="33196"/>
    <cellStyle name="Percent 2 22 2 3 5" xfId="33197"/>
    <cellStyle name="Percent 2 22 2 3 6" xfId="33198"/>
    <cellStyle name="Percent 2 22 2 3 7" xfId="33199"/>
    <cellStyle name="Percent 2 22 2 3 8" xfId="33200"/>
    <cellStyle name="Percent 2 22 2 3 9" xfId="33201"/>
    <cellStyle name="Percent 2 22 2 4" xfId="33202"/>
    <cellStyle name="Percent 2 22 2 4 2" xfId="33203"/>
    <cellStyle name="Percent 2 22 2 4 2 2" xfId="33204"/>
    <cellStyle name="Percent 2 22 2 4 3" xfId="33205"/>
    <cellStyle name="Percent 2 22 2 5" xfId="33206"/>
    <cellStyle name="Percent 2 22 2 5 2" xfId="33207"/>
    <cellStyle name="Percent 2 22 2 5 2 2" xfId="33208"/>
    <cellStyle name="Percent 2 22 2 5 3" xfId="33209"/>
    <cellStyle name="Percent 2 22 2 6" xfId="33210"/>
    <cellStyle name="Percent 2 22 2 6 2" xfId="33211"/>
    <cellStyle name="Percent 2 22 2 6 2 2" xfId="33212"/>
    <cellStyle name="Percent 2 22 2 6 3" xfId="33213"/>
    <cellStyle name="Percent 2 22 2 7" xfId="33214"/>
    <cellStyle name="Percent 2 22 2 7 2" xfId="33215"/>
    <cellStyle name="Percent 2 22 2 7 2 2" xfId="33216"/>
    <cellStyle name="Percent 2 22 2 7 3" xfId="33217"/>
    <cellStyle name="Percent 2 22 2 8" xfId="33218"/>
    <cellStyle name="Percent 2 22 2 8 2" xfId="33219"/>
    <cellStyle name="Percent 2 22 2 8 2 2" xfId="33220"/>
    <cellStyle name="Percent 2 22 2 8 3" xfId="33221"/>
    <cellStyle name="Percent 2 22 2 9" xfId="33222"/>
    <cellStyle name="Percent 2 22 2 9 2" xfId="33223"/>
    <cellStyle name="Percent 2 22 2 9 2 2" xfId="33224"/>
    <cellStyle name="Percent 2 22 2 9 3" xfId="33225"/>
    <cellStyle name="Percent 2 22 20" xfId="33226"/>
    <cellStyle name="Percent 2 22 20 2" xfId="33227"/>
    <cellStyle name="Percent 2 22 21" xfId="33228"/>
    <cellStyle name="Percent 2 22 22" xfId="33229"/>
    <cellStyle name="Percent 2 22 23" xfId="33230"/>
    <cellStyle name="Percent 2 22 24" xfId="33231"/>
    <cellStyle name="Percent 2 22 25" xfId="33232"/>
    <cellStyle name="Percent 2 22 26" xfId="33233"/>
    <cellStyle name="Percent 2 22 27" xfId="33234"/>
    <cellStyle name="Percent 2 22 28" xfId="33235"/>
    <cellStyle name="Percent 2 22 3" xfId="33236"/>
    <cellStyle name="Percent 2 22 3 10" xfId="33237"/>
    <cellStyle name="Percent 2 22 3 10 2" xfId="33238"/>
    <cellStyle name="Percent 2 22 3 10 2 2" xfId="33239"/>
    <cellStyle name="Percent 2 22 3 10 3" xfId="33240"/>
    <cellStyle name="Percent 2 22 3 11" xfId="33241"/>
    <cellStyle name="Percent 2 22 3 11 2" xfId="33242"/>
    <cellStyle name="Percent 2 22 3 11 2 2" xfId="33243"/>
    <cellStyle name="Percent 2 22 3 11 3" xfId="33244"/>
    <cellStyle name="Percent 2 22 3 12" xfId="33245"/>
    <cellStyle name="Percent 2 22 3 12 2" xfId="33246"/>
    <cellStyle name="Percent 2 22 3 12 2 2" xfId="33247"/>
    <cellStyle name="Percent 2 22 3 12 3" xfId="33248"/>
    <cellStyle name="Percent 2 22 3 13" xfId="33249"/>
    <cellStyle name="Percent 2 22 3 13 2" xfId="33250"/>
    <cellStyle name="Percent 2 22 3 13 2 2" xfId="33251"/>
    <cellStyle name="Percent 2 22 3 13 3" xfId="33252"/>
    <cellStyle name="Percent 2 22 3 14" xfId="33253"/>
    <cellStyle name="Percent 2 22 3 14 2" xfId="33254"/>
    <cellStyle name="Percent 2 22 3 14 2 2" xfId="33255"/>
    <cellStyle name="Percent 2 22 3 14 3" xfId="33256"/>
    <cellStyle name="Percent 2 22 3 15" xfId="33257"/>
    <cellStyle name="Percent 2 22 3 15 2" xfId="33258"/>
    <cellStyle name="Percent 2 22 3 15 2 2" xfId="33259"/>
    <cellStyle name="Percent 2 22 3 15 3" xfId="33260"/>
    <cellStyle name="Percent 2 22 3 16" xfId="33261"/>
    <cellStyle name="Percent 2 22 3 16 2" xfId="33262"/>
    <cellStyle name="Percent 2 22 3 17" xfId="33263"/>
    <cellStyle name="Percent 2 22 3 18" xfId="33264"/>
    <cellStyle name="Percent 2 22 3 19" xfId="33265"/>
    <cellStyle name="Percent 2 22 3 2" xfId="33266"/>
    <cellStyle name="Percent 2 22 3 2 10" xfId="33267"/>
    <cellStyle name="Percent 2 22 3 2 2" xfId="33268"/>
    <cellStyle name="Percent 2 22 3 2 2 2" xfId="33269"/>
    <cellStyle name="Percent 2 22 3 2 3" xfId="33270"/>
    <cellStyle name="Percent 2 22 3 2 4" xfId="33271"/>
    <cellStyle name="Percent 2 22 3 2 5" xfId="33272"/>
    <cellStyle name="Percent 2 22 3 2 6" xfId="33273"/>
    <cellStyle name="Percent 2 22 3 2 7" xfId="33274"/>
    <cellStyle name="Percent 2 22 3 2 8" xfId="33275"/>
    <cellStyle name="Percent 2 22 3 2 9" xfId="33276"/>
    <cellStyle name="Percent 2 22 3 20" xfId="33277"/>
    <cellStyle name="Percent 2 22 3 21" xfId="33278"/>
    <cellStyle name="Percent 2 22 3 22" xfId="33279"/>
    <cellStyle name="Percent 2 22 3 23" xfId="33280"/>
    <cellStyle name="Percent 2 22 3 24" xfId="33281"/>
    <cellStyle name="Percent 2 22 3 3" xfId="33282"/>
    <cellStyle name="Percent 2 22 3 3 10" xfId="33283"/>
    <cellStyle name="Percent 2 22 3 3 2" xfId="33284"/>
    <cellStyle name="Percent 2 22 3 3 2 2" xfId="33285"/>
    <cellStyle name="Percent 2 22 3 3 3" xfId="33286"/>
    <cellStyle name="Percent 2 22 3 3 4" xfId="33287"/>
    <cellStyle name="Percent 2 22 3 3 5" xfId="33288"/>
    <cellStyle name="Percent 2 22 3 3 6" xfId="33289"/>
    <cellStyle name="Percent 2 22 3 3 7" xfId="33290"/>
    <cellStyle name="Percent 2 22 3 3 8" xfId="33291"/>
    <cellStyle name="Percent 2 22 3 3 9" xfId="33292"/>
    <cellStyle name="Percent 2 22 3 4" xfId="33293"/>
    <cellStyle name="Percent 2 22 3 4 2" xfId="33294"/>
    <cellStyle name="Percent 2 22 3 4 2 2" xfId="33295"/>
    <cellStyle name="Percent 2 22 3 4 3" xfId="33296"/>
    <cellStyle name="Percent 2 22 3 5" xfId="33297"/>
    <cellStyle name="Percent 2 22 3 5 2" xfId="33298"/>
    <cellStyle name="Percent 2 22 3 5 2 2" xfId="33299"/>
    <cellStyle name="Percent 2 22 3 5 3" xfId="33300"/>
    <cellStyle name="Percent 2 22 3 6" xfId="33301"/>
    <cellStyle name="Percent 2 22 3 6 2" xfId="33302"/>
    <cellStyle name="Percent 2 22 3 6 2 2" xfId="33303"/>
    <cellStyle name="Percent 2 22 3 6 3" xfId="33304"/>
    <cellStyle name="Percent 2 22 3 7" xfId="33305"/>
    <cellStyle name="Percent 2 22 3 7 2" xfId="33306"/>
    <cellStyle name="Percent 2 22 3 7 2 2" xfId="33307"/>
    <cellStyle name="Percent 2 22 3 7 3" xfId="33308"/>
    <cellStyle name="Percent 2 22 3 8" xfId="33309"/>
    <cellStyle name="Percent 2 22 3 8 2" xfId="33310"/>
    <cellStyle name="Percent 2 22 3 8 2 2" xfId="33311"/>
    <cellStyle name="Percent 2 22 3 8 3" xfId="33312"/>
    <cellStyle name="Percent 2 22 3 9" xfId="33313"/>
    <cellStyle name="Percent 2 22 3 9 2" xfId="33314"/>
    <cellStyle name="Percent 2 22 3 9 2 2" xfId="33315"/>
    <cellStyle name="Percent 2 22 3 9 3" xfId="33316"/>
    <cellStyle name="Percent 2 22 4" xfId="33317"/>
    <cellStyle name="Percent 2 22 4 10" xfId="33318"/>
    <cellStyle name="Percent 2 22 4 10 2" xfId="33319"/>
    <cellStyle name="Percent 2 22 4 10 2 2" xfId="33320"/>
    <cellStyle name="Percent 2 22 4 10 3" xfId="33321"/>
    <cellStyle name="Percent 2 22 4 11" xfId="33322"/>
    <cellStyle name="Percent 2 22 4 11 2" xfId="33323"/>
    <cellStyle name="Percent 2 22 4 11 2 2" xfId="33324"/>
    <cellStyle name="Percent 2 22 4 11 3" xfId="33325"/>
    <cellStyle name="Percent 2 22 4 12" xfId="33326"/>
    <cellStyle name="Percent 2 22 4 12 2" xfId="33327"/>
    <cellStyle name="Percent 2 22 4 12 2 2" xfId="33328"/>
    <cellStyle name="Percent 2 22 4 12 3" xfId="33329"/>
    <cellStyle name="Percent 2 22 4 13" xfId="33330"/>
    <cellStyle name="Percent 2 22 4 13 2" xfId="33331"/>
    <cellStyle name="Percent 2 22 4 13 2 2" xfId="33332"/>
    <cellStyle name="Percent 2 22 4 13 3" xfId="33333"/>
    <cellStyle name="Percent 2 22 4 14" xfId="33334"/>
    <cellStyle name="Percent 2 22 4 14 2" xfId="33335"/>
    <cellStyle name="Percent 2 22 4 14 2 2" xfId="33336"/>
    <cellStyle name="Percent 2 22 4 14 3" xfId="33337"/>
    <cellStyle name="Percent 2 22 4 15" xfId="33338"/>
    <cellStyle name="Percent 2 22 4 15 2" xfId="33339"/>
    <cellStyle name="Percent 2 22 4 15 2 2" xfId="33340"/>
    <cellStyle name="Percent 2 22 4 15 3" xfId="33341"/>
    <cellStyle name="Percent 2 22 4 16" xfId="33342"/>
    <cellStyle name="Percent 2 22 4 16 2" xfId="33343"/>
    <cellStyle name="Percent 2 22 4 17" xfId="33344"/>
    <cellStyle name="Percent 2 22 4 18" xfId="33345"/>
    <cellStyle name="Percent 2 22 4 19" xfId="33346"/>
    <cellStyle name="Percent 2 22 4 2" xfId="33347"/>
    <cellStyle name="Percent 2 22 4 2 10" xfId="33348"/>
    <cellStyle name="Percent 2 22 4 2 2" xfId="33349"/>
    <cellStyle name="Percent 2 22 4 2 2 2" xfId="33350"/>
    <cellStyle name="Percent 2 22 4 2 3" xfId="33351"/>
    <cellStyle name="Percent 2 22 4 2 4" xfId="33352"/>
    <cellStyle name="Percent 2 22 4 2 5" xfId="33353"/>
    <cellStyle name="Percent 2 22 4 2 6" xfId="33354"/>
    <cellStyle name="Percent 2 22 4 2 7" xfId="33355"/>
    <cellStyle name="Percent 2 22 4 2 8" xfId="33356"/>
    <cellStyle name="Percent 2 22 4 2 9" xfId="33357"/>
    <cellStyle name="Percent 2 22 4 20" xfId="33358"/>
    <cellStyle name="Percent 2 22 4 21" xfId="33359"/>
    <cellStyle name="Percent 2 22 4 22" xfId="33360"/>
    <cellStyle name="Percent 2 22 4 23" xfId="33361"/>
    <cellStyle name="Percent 2 22 4 24" xfId="33362"/>
    <cellStyle name="Percent 2 22 4 3" xfId="33363"/>
    <cellStyle name="Percent 2 22 4 3 10" xfId="33364"/>
    <cellStyle name="Percent 2 22 4 3 2" xfId="33365"/>
    <cellStyle name="Percent 2 22 4 3 2 2" xfId="33366"/>
    <cellStyle name="Percent 2 22 4 3 3" xfId="33367"/>
    <cellStyle name="Percent 2 22 4 3 4" xfId="33368"/>
    <cellStyle name="Percent 2 22 4 3 5" xfId="33369"/>
    <cellStyle name="Percent 2 22 4 3 6" xfId="33370"/>
    <cellStyle name="Percent 2 22 4 3 7" xfId="33371"/>
    <cellStyle name="Percent 2 22 4 3 8" xfId="33372"/>
    <cellStyle name="Percent 2 22 4 3 9" xfId="33373"/>
    <cellStyle name="Percent 2 22 4 4" xfId="33374"/>
    <cellStyle name="Percent 2 22 4 4 2" xfId="33375"/>
    <cellStyle name="Percent 2 22 4 4 2 2" xfId="33376"/>
    <cellStyle name="Percent 2 22 4 4 3" xfId="33377"/>
    <cellStyle name="Percent 2 22 4 5" xfId="33378"/>
    <cellStyle name="Percent 2 22 4 5 2" xfId="33379"/>
    <cellStyle name="Percent 2 22 4 5 2 2" xfId="33380"/>
    <cellStyle name="Percent 2 22 4 5 3" xfId="33381"/>
    <cellStyle name="Percent 2 22 4 6" xfId="33382"/>
    <cellStyle name="Percent 2 22 4 6 2" xfId="33383"/>
    <cellStyle name="Percent 2 22 4 6 2 2" xfId="33384"/>
    <cellStyle name="Percent 2 22 4 6 3" xfId="33385"/>
    <cellStyle name="Percent 2 22 4 7" xfId="33386"/>
    <cellStyle name="Percent 2 22 4 7 2" xfId="33387"/>
    <cellStyle name="Percent 2 22 4 7 2 2" xfId="33388"/>
    <cellStyle name="Percent 2 22 4 7 3" xfId="33389"/>
    <cellStyle name="Percent 2 22 4 8" xfId="33390"/>
    <cellStyle name="Percent 2 22 4 8 2" xfId="33391"/>
    <cellStyle name="Percent 2 22 4 8 2 2" xfId="33392"/>
    <cellStyle name="Percent 2 22 4 8 3" xfId="33393"/>
    <cellStyle name="Percent 2 22 4 9" xfId="33394"/>
    <cellStyle name="Percent 2 22 4 9 2" xfId="33395"/>
    <cellStyle name="Percent 2 22 4 9 2 2" xfId="33396"/>
    <cellStyle name="Percent 2 22 4 9 3" xfId="33397"/>
    <cellStyle name="Percent 2 22 5" xfId="33398"/>
    <cellStyle name="Percent 2 22 5 10" xfId="33399"/>
    <cellStyle name="Percent 2 22 5 10 2" xfId="33400"/>
    <cellStyle name="Percent 2 22 5 10 2 2" xfId="33401"/>
    <cellStyle name="Percent 2 22 5 10 3" xfId="33402"/>
    <cellStyle name="Percent 2 22 5 11" xfId="33403"/>
    <cellStyle name="Percent 2 22 5 11 2" xfId="33404"/>
    <cellStyle name="Percent 2 22 5 11 2 2" xfId="33405"/>
    <cellStyle name="Percent 2 22 5 11 3" xfId="33406"/>
    <cellStyle name="Percent 2 22 5 12" xfId="33407"/>
    <cellStyle name="Percent 2 22 5 12 2" xfId="33408"/>
    <cellStyle name="Percent 2 22 5 12 2 2" xfId="33409"/>
    <cellStyle name="Percent 2 22 5 12 3" xfId="33410"/>
    <cellStyle name="Percent 2 22 5 13" xfId="33411"/>
    <cellStyle name="Percent 2 22 5 13 2" xfId="33412"/>
    <cellStyle name="Percent 2 22 5 13 2 2" xfId="33413"/>
    <cellStyle name="Percent 2 22 5 13 3" xfId="33414"/>
    <cellStyle name="Percent 2 22 5 14" xfId="33415"/>
    <cellStyle name="Percent 2 22 5 14 2" xfId="33416"/>
    <cellStyle name="Percent 2 22 5 14 2 2" xfId="33417"/>
    <cellStyle name="Percent 2 22 5 14 3" xfId="33418"/>
    <cellStyle name="Percent 2 22 5 15" xfId="33419"/>
    <cellStyle name="Percent 2 22 5 15 2" xfId="33420"/>
    <cellStyle name="Percent 2 22 5 15 2 2" xfId="33421"/>
    <cellStyle name="Percent 2 22 5 15 3" xfId="33422"/>
    <cellStyle name="Percent 2 22 5 16" xfId="33423"/>
    <cellStyle name="Percent 2 22 5 16 2" xfId="33424"/>
    <cellStyle name="Percent 2 22 5 17" xfId="33425"/>
    <cellStyle name="Percent 2 22 5 18" xfId="33426"/>
    <cellStyle name="Percent 2 22 5 19" xfId="33427"/>
    <cellStyle name="Percent 2 22 5 2" xfId="33428"/>
    <cellStyle name="Percent 2 22 5 2 10" xfId="33429"/>
    <cellStyle name="Percent 2 22 5 2 2" xfId="33430"/>
    <cellStyle name="Percent 2 22 5 2 2 2" xfId="33431"/>
    <cellStyle name="Percent 2 22 5 2 3" xfId="33432"/>
    <cellStyle name="Percent 2 22 5 2 4" xfId="33433"/>
    <cellStyle name="Percent 2 22 5 2 5" xfId="33434"/>
    <cellStyle name="Percent 2 22 5 2 6" xfId="33435"/>
    <cellStyle name="Percent 2 22 5 2 7" xfId="33436"/>
    <cellStyle name="Percent 2 22 5 2 8" xfId="33437"/>
    <cellStyle name="Percent 2 22 5 2 9" xfId="33438"/>
    <cellStyle name="Percent 2 22 5 20" xfId="33439"/>
    <cellStyle name="Percent 2 22 5 21" xfId="33440"/>
    <cellStyle name="Percent 2 22 5 22" xfId="33441"/>
    <cellStyle name="Percent 2 22 5 23" xfId="33442"/>
    <cellStyle name="Percent 2 22 5 24" xfId="33443"/>
    <cellStyle name="Percent 2 22 5 3" xfId="33444"/>
    <cellStyle name="Percent 2 22 5 3 10" xfId="33445"/>
    <cellStyle name="Percent 2 22 5 3 2" xfId="33446"/>
    <cellStyle name="Percent 2 22 5 3 2 2" xfId="33447"/>
    <cellStyle name="Percent 2 22 5 3 3" xfId="33448"/>
    <cellStyle name="Percent 2 22 5 3 4" xfId="33449"/>
    <cellStyle name="Percent 2 22 5 3 5" xfId="33450"/>
    <cellStyle name="Percent 2 22 5 3 6" xfId="33451"/>
    <cellStyle name="Percent 2 22 5 3 7" xfId="33452"/>
    <cellStyle name="Percent 2 22 5 3 8" xfId="33453"/>
    <cellStyle name="Percent 2 22 5 3 9" xfId="33454"/>
    <cellStyle name="Percent 2 22 5 4" xfId="33455"/>
    <cellStyle name="Percent 2 22 5 4 2" xfId="33456"/>
    <cellStyle name="Percent 2 22 5 4 2 2" xfId="33457"/>
    <cellStyle name="Percent 2 22 5 4 3" xfId="33458"/>
    <cellStyle name="Percent 2 22 5 5" xfId="33459"/>
    <cellStyle name="Percent 2 22 5 5 2" xfId="33460"/>
    <cellStyle name="Percent 2 22 5 5 2 2" xfId="33461"/>
    <cellStyle name="Percent 2 22 5 5 3" xfId="33462"/>
    <cellStyle name="Percent 2 22 5 6" xfId="33463"/>
    <cellStyle name="Percent 2 22 5 6 2" xfId="33464"/>
    <cellStyle name="Percent 2 22 5 6 2 2" xfId="33465"/>
    <cellStyle name="Percent 2 22 5 6 3" xfId="33466"/>
    <cellStyle name="Percent 2 22 5 7" xfId="33467"/>
    <cellStyle name="Percent 2 22 5 7 2" xfId="33468"/>
    <cellStyle name="Percent 2 22 5 7 2 2" xfId="33469"/>
    <cellStyle name="Percent 2 22 5 7 3" xfId="33470"/>
    <cellStyle name="Percent 2 22 5 8" xfId="33471"/>
    <cellStyle name="Percent 2 22 5 8 2" xfId="33472"/>
    <cellStyle name="Percent 2 22 5 8 2 2" xfId="33473"/>
    <cellStyle name="Percent 2 22 5 8 3" xfId="33474"/>
    <cellStyle name="Percent 2 22 5 9" xfId="33475"/>
    <cellStyle name="Percent 2 22 5 9 2" xfId="33476"/>
    <cellStyle name="Percent 2 22 5 9 2 2" xfId="33477"/>
    <cellStyle name="Percent 2 22 5 9 3" xfId="33478"/>
    <cellStyle name="Percent 2 22 6" xfId="33479"/>
    <cellStyle name="Percent 2 22 6 10" xfId="33480"/>
    <cellStyle name="Percent 2 22 6 2" xfId="33481"/>
    <cellStyle name="Percent 2 22 6 2 2" xfId="33482"/>
    <cellStyle name="Percent 2 22 6 3" xfId="33483"/>
    <cellStyle name="Percent 2 22 6 4" xfId="33484"/>
    <cellStyle name="Percent 2 22 6 5" xfId="33485"/>
    <cellStyle name="Percent 2 22 6 6" xfId="33486"/>
    <cellStyle name="Percent 2 22 6 7" xfId="33487"/>
    <cellStyle name="Percent 2 22 6 8" xfId="33488"/>
    <cellStyle name="Percent 2 22 6 9" xfId="33489"/>
    <cellStyle name="Percent 2 22 7" xfId="33490"/>
    <cellStyle name="Percent 2 22 7 10" xfId="33491"/>
    <cellStyle name="Percent 2 22 7 2" xfId="33492"/>
    <cellStyle name="Percent 2 22 7 2 2" xfId="33493"/>
    <cellStyle name="Percent 2 22 7 3" xfId="33494"/>
    <cellStyle name="Percent 2 22 7 4" xfId="33495"/>
    <cellStyle name="Percent 2 22 7 5" xfId="33496"/>
    <cellStyle name="Percent 2 22 7 6" xfId="33497"/>
    <cellStyle name="Percent 2 22 7 7" xfId="33498"/>
    <cellStyle name="Percent 2 22 7 8" xfId="33499"/>
    <cellStyle name="Percent 2 22 7 9" xfId="33500"/>
    <cellStyle name="Percent 2 22 8" xfId="33501"/>
    <cellStyle name="Percent 2 22 8 2" xfId="33502"/>
    <cellStyle name="Percent 2 22 8 2 2" xfId="33503"/>
    <cellStyle name="Percent 2 22 8 3" xfId="33504"/>
    <cellStyle name="Percent 2 22 9" xfId="33505"/>
    <cellStyle name="Percent 2 22 9 2" xfId="33506"/>
    <cellStyle name="Percent 2 22 9 2 2" xfId="33507"/>
    <cellStyle name="Percent 2 22 9 3" xfId="33508"/>
    <cellStyle name="Percent 2 23" xfId="33509"/>
    <cellStyle name="Percent 2 23 10" xfId="33510"/>
    <cellStyle name="Percent 2 23 10 2" xfId="33511"/>
    <cellStyle name="Percent 2 23 10 2 2" xfId="33512"/>
    <cellStyle name="Percent 2 23 10 3" xfId="33513"/>
    <cellStyle name="Percent 2 23 11" xfId="33514"/>
    <cellStyle name="Percent 2 23 11 2" xfId="33515"/>
    <cellStyle name="Percent 2 23 11 2 2" xfId="33516"/>
    <cellStyle name="Percent 2 23 11 3" xfId="33517"/>
    <cellStyle name="Percent 2 23 12" xfId="33518"/>
    <cellStyle name="Percent 2 23 12 2" xfId="33519"/>
    <cellStyle name="Percent 2 23 12 2 2" xfId="33520"/>
    <cellStyle name="Percent 2 23 12 3" xfId="33521"/>
    <cellStyle name="Percent 2 23 13" xfId="33522"/>
    <cellStyle name="Percent 2 23 13 2" xfId="33523"/>
    <cellStyle name="Percent 2 23 13 2 2" xfId="33524"/>
    <cellStyle name="Percent 2 23 13 3" xfId="33525"/>
    <cellStyle name="Percent 2 23 14" xfId="33526"/>
    <cellStyle name="Percent 2 23 14 2" xfId="33527"/>
    <cellStyle name="Percent 2 23 14 2 2" xfId="33528"/>
    <cellStyle name="Percent 2 23 14 3" xfId="33529"/>
    <cellStyle name="Percent 2 23 15" xfId="33530"/>
    <cellStyle name="Percent 2 23 15 2" xfId="33531"/>
    <cellStyle name="Percent 2 23 15 2 2" xfId="33532"/>
    <cellStyle name="Percent 2 23 15 3" xfId="33533"/>
    <cellStyle name="Percent 2 23 16" xfId="33534"/>
    <cellStyle name="Percent 2 23 16 2" xfId="33535"/>
    <cellStyle name="Percent 2 23 16 2 2" xfId="33536"/>
    <cellStyle name="Percent 2 23 16 3" xfId="33537"/>
    <cellStyle name="Percent 2 23 17" xfId="33538"/>
    <cellStyle name="Percent 2 23 17 2" xfId="33539"/>
    <cellStyle name="Percent 2 23 17 2 2" xfId="33540"/>
    <cellStyle name="Percent 2 23 17 3" xfId="33541"/>
    <cellStyle name="Percent 2 23 18" xfId="33542"/>
    <cellStyle name="Percent 2 23 18 2" xfId="33543"/>
    <cellStyle name="Percent 2 23 18 2 2" xfId="33544"/>
    <cellStyle name="Percent 2 23 18 3" xfId="33545"/>
    <cellStyle name="Percent 2 23 19" xfId="33546"/>
    <cellStyle name="Percent 2 23 19 2" xfId="33547"/>
    <cellStyle name="Percent 2 23 19 2 2" xfId="33548"/>
    <cellStyle name="Percent 2 23 19 3" xfId="33549"/>
    <cellStyle name="Percent 2 23 2" xfId="33550"/>
    <cellStyle name="Percent 2 23 2 10" xfId="33551"/>
    <cellStyle name="Percent 2 23 2 10 2" xfId="33552"/>
    <cellStyle name="Percent 2 23 2 10 2 2" xfId="33553"/>
    <cellStyle name="Percent 2 23 2 10 3" xfId="33554"/>
    <cellStyle name="Percent 2 23 2 11" xfId="33555"/>
    <cellStyle name="Percent 2 23 2 11 2" xfId="33556"/>
    <cellStyle name="Percent 2 23 2 11 2 2" xfId="33557"/>
    <cellStyle name="Percent 2 23 2 11 3" xfId="33558"/>
    <cellStyle name="Percent 2 23 2 12" xfId="33559"/>
    <cellStyle name="Percent 2 23 2 12 2" xfId="33560"/>
    <cellStyle name="Percent 2 23 2 12 2 2" xfId="33561"/>
    <cellStyle name="Percent 2 23 2 12 3" xfId="33562"/>
    <cellStyle name="Percent 2 23 2 13" xfId="33563"/>
    <cellStyle name="Percent 2 23 2 13 2" xfId="33564"/>
    <cellStyle name="Percent 2 23 2 13 2 2" xfId="33565"/>
    <cellStyle name="Percent 2 23 2 13 3" xfId="33566"/>
    <cellStyle name="Percent 2 23 2 14" xfId="33567"/>
    <cellStyle name="Percent 2 23 2 14 2" xfId="33568"/>
    <cellStyle name="Percent 2 23 2 14 2 2" xfId="33569"/>
    <cellStyle name="Percent 2 23 2 14 3" xfId="33570"/>
    <cellStyle name="Percent 2 23 2 15" xfId="33571"/>
    <cellStyle name="Percent 2 23 2 15 2" xfId="33572"/>
    <cellStyle name="Percent 2 23 2 15 2 2" xfId="33573"/>
    <cellStyle name="Percent 2 23 2 15 3" xfId="33574"/>
    <cellStyle name="Percent 2 23 2 16" xfId="33575"/>
    <cellStyle name="Percent 2 23 2 16 2" xfId="33576"/>
    <cellStyle name="Percent 2 23 2 17" xfId="33577"/>
    <cellStyle name="Percent 2 23 2 18" xfId="33578"/>
    <cellStyle name="Percent 2 23 2 19" xfId="33579"/>
    <cellStyle name="Percent 2 23 2 2" xfId="33580"/>
    <cellStyle name="Percent 2 23 2 2 10" xfId="33581"/>
    <cellStyle name="Percent 2 23 2 2 2" xfId="33582"/>
    <cellStyle name="Percent 2 23 2 2 2 2" xfId="33583"/>
    <cellStyle name="Percent 2 23 2 2 3" xfId="33584"/>
    <cellStyle name="Percent 2 23 2 2 4" xfId="33585"/>
    <cellStyle name="Percent 2 23 2 2 5" xfId="33586"/>
    <cellStyle name="Percent 2 23 2 2 6" xfId="33587"/>
    <cellStyle name="Percent 2 23 2 2 7" xfId="33588"/>
    <cellStyle name="Percent 2 23 2 2 8" xfId="33589"/>
    <cellStyle name="Percent 2 23 2 2 9" xfId="33590"/>
    <cellStyle name="Percent 2 23 2 20" xfId="33591"/>
    <cellStyle name="Percent 2 23 2 21" xfId="33592"/>
    <cellStyle name="Percent 2 23 2 22" xfId="33593"/>
    <cellStyle name="Percent 2 23 2 23" xfId="33594"/>
    <cellStyle name="Percent 2 23 2 24" xfId="33595"/>
    <cellStyle name="Percent 2 23 2 3" xfId="33596"/>
    <cellStyle name="Percent 2 23 2 3 10" xfId="33597"/>
    <cellStyle name="Percent 2 23 2 3 2" xfId="33598"/>
    <cellStyle name="Percent 2 23 2 3 2 2" xfId="33599"/>
    <cellStyle name="Percent 2 23 2 3 3" xfId="33600"/>
    <cellStyle name="Percent 2 23 2 3 4" xfId="33601"/>
    <cellStyle name="Percent 2 23 2 3 5" xfId="33602"/>
    <cellStyle name="Percent 2 23 2 3 6" xfId="33603"/>
    <cellStyle name="Percent 2 23 2 3 7" xfId="33604"/>
    <cellStyle name="Percent 2 23 2 3 8" xfId="33605"/>
    <cellStyle name="Percent 2 23 2 3 9" xfId="33606"/>
    <cellStyle name="Percent 2 23 2 4" xfId="33607"/>
    <cellStyle name="Percent 2 23 2 4 2" xfId="33608"/>
    <cellStyle name="Percent 2 23 2 4 2 2" xfId="33609"/>
    <cellStyle name="Percent 2 23 2 4 3" xfId="33610"/>
    <cellStyle name="Percent 2 23 2 5" xfId="33611"/>
    <cellStyle name="Percent 2 23 2 5 2" xfId="33612"/>
    <cellStyle name="Percent 2 23 2 5 2 2" xfId="33613"/>
    <cellStyle name="Percent 2 23 2 5 3" xfId="33614"/>
    <cellStyle name="Percent 2 23 2 6" xfId="33615"/>
    <cellStyle name="Percent 2 23 2 6 2" xfId="33616"/>
    <cellStyle name="Percent 2 23 2 6 2 2" xfId="33617"/>
    <cellStyle name="Percent 2 23 2 6 3" xfId="33618"/>
    <cellStyle name="Percent 2 23 2 7" xfId="33619"/>
    <cellStyle name="Percent 2 23 2 7 2" xfId="33620"/>
    <cellStyle name="Percent 2 23 2 7 2 2" xfId="33621"/>
    <cellStyle name="Percent 2 23 2 7 3" xfId="33622"/>
    <cellStyle name="Percent 2 23 2 8" xfId="33623"/>
    <cellStyle name="Percent 2 23 2 8 2" xfId="33624"/>
    <cellStyle name="Percent 2 23 2 8 2 2" xfId="33625"/>
    <cellStyle name="Percent 2 23 2 8 3" xfId="33626"/>
    <cellStyle name="Percent 2 23 2 9" xfId="33627"/>
    <cellStyle name="Percent 2 23 2 9 2" xfId="33628"/>
    <cellStyle name="Percent 2 23 2 9 2 2" xfId="33629"/>
    <cellStyle name="Percent 2 23 2 9 3" xfId="33630"/>
    <cellStyle name="Percent 2 23 20" xfId="33631"/>
    <cellStyle name="Percent 2 23 20 2" xfId="33632"/>
    <cellStyle name="Percent 2 23 21" xfId="33633"/>
    <cellStyle name="Percent 2 23 22" xfId="33634"/>
    <cellStyle name="Percent 2 23 23" xfId="33635"/>
    <cellStyle name="Percent 2 23 24" xfId="33636"/>
    <cellStyle name="Percent 2 23 25" xfId="33637"/>
    <cellStyle name="Percent 2 23 26" xfId="33638"/>
    <cellStyle name="Percent 2 23 27" xfId="33639"/>
    <cellStyle name="Percent 2 23 28" xfId="33640"/>
    <cellStyle name="Percent 2 23 3" xfId="33641"/>
    <cellStyle name="Percent 2 23 3 10" xfId="33642"/>
    <cellStyle name="Percent 2 23 3 10 2" xfId="33643"/>
    <cellStyle name="Percent 2 23 3 10 2 2" xfId="33644"/>
    <cellStyle name="Percent 2 23 3 10 3" xfId="33645"/>
    <cellStyle name="Percent 2 23 3 11" xfId="33646"/>
    <cellStyle name="Percent 2 23 3 11 2" xfId="33647"/>
    <cellStyle name="Percent 2 23 3 11 2 2" xfId="33648"/>
    <cellStyle name="Percent 2 23 3 11 3" xfId="33649"/>
    <cellStyle name="Percent 2 23 3 12" xfId="33650"/>
    <cellStyle name="Percent 2 23 3 12 2" xfId="33651"/>
    <cellStyle name="Percent 2 23 3 12 2 2" xfId="33652"/>
    <cellStyle name="Percent 2 23 3 12 3" xfId="33653"/>
    <cellStyle name="Percent 2 23 3 13" xfId="33654"/>
    <cellStyle name="Percent 2 23 3 13 2" xfId="33655"/>
    <cellStyle name="Percent 2 23 3 13 2 2" xfId="33656"/>
    <cellStyle name="Percent 2 23 3 13 3" xfId="33657"/>
    <cellStyle name="Percent 2 23 3 14" xfId="33658"/>
    <cellStyle name="Percent 2 23 3 14 2" xfId="33659"/>
    <cellStyle name="Percent 2 23 3 14 2 2" xfId="33660"/>
    <cellStyle name="Percent 2 23 3 14 3" xfId="33661"/>
    <cellStyle name="Percent 2 23 3 15" xfId="33662"/>
    <cellStyle name="Percent 2 23 3 15 2" xfId="33663"/>
    <cellStyle name="Percent 2 23 3 15 2 2" xfId="33664"/>
    <cellStyle name="Percent 2 23 3 15 3" xfId="33665"/>
    <cellStyle name="Percent 2 23 3 16" xfId="33666"/>
    <cellStyle name="Percent 2 23 3 16 2" xfId="33667"/>
    <cellStyle name="Percent 2 23 3 17" xfId="33668"/>
    <cellStyle name="Percent 2 23 3 18" xfId="33669"/>
    <cellStyle name="Percent 2 23 3 19" xfId="33670"/>
    <cellStyle name="Percent 2 23 3 2" xfId="33671"/>
    <cellStyle name="Percent 2 23 3 2 10" xfId="33672"/>
    <cellStyle name="Percent 2 23 3 2 2" xfId="33673"/>
    <cellStyle name="Percent 2 23 3 2 2 2" xfId="33674"/>
    <cellStyle name="Percent 2 23 3 2 3" xfId="33675"/>
    <cellStyle name="Percent 2 23 3 2 4" xfId="33676"/>
    <cellStyle name="Percent 2 23 3 2 5" xfId="33677"/>
    <cellStyle name="Percent 2 23 3 2 6" xfId="33678"/>
    <cellStyle name="Percent 2 23 3 2 7" xfId="33679"/>
    <cellStyle name="Percent 2 23 3 2 8" xfId="33680"/>
    <cellStyle name="Percent 2 23 3 2 9" xfId="33681"/>
    <cellStyle name="Percent 2 23 3 20" xfId="33682"/>
    <cellStyle name="Percent 2 23 3 21" xfId="33683"/>
    <cellStyle name="Percent 2 23 3 22" xfId="33684"/>
    <cellStyle name="Percent 2 23 3 23" xfId="33685"/>
    <cellStyle name="Percent 2 23 3 24" xfId="33686"/>
    <cellStyle name="Percent 2 23 3 3" xfId="33687"/>
    <cellStyle name="Percent 2 23 3 3 10" xfId="33688"/>
    <cellStyle name="Percent 2 23 3 3 2" xfId="33689"/>
    <cellStyle name="Percent 2 23 3 3 2 2" xfId="33690"/>
    <cellStyle name="Percent 2 23 3 3 3" xfId="33691"/>
    <cellStyle name="Percent 2 23 3 3 4" xfId="33692"/>
    <cellStyle name="Percent 2 23 3 3 5" xfId="33693"/>
    <cellStyle name="Percent 2 23 3 3 6" xfId="33694"/>
    <cellStyle name="Percent 2 23 3 3 7" xfId="33695"/>
    <cellStyle name="Percent 2 23 3 3 8" xfId="33696"/>
    <cellStyle name="Percent 2 23 3 3 9" xfId="33697"/>
    <cellStyle name="Percent 2 23 3 4" xfId="33698"/>
    <cellStyle name="Percent 2 23 3 4 2" xfId="33699"/>
    <cellStyle name="Percent 2 23 3 4 2 2" xfId="33700"/>
    <cellStyle name="Percent 2 23 3 4 3" xfId="33701"/>
    <cellStyle name="Percent 2 23 3 5" xfId="33702"/>
    <cellStyle name="Percent 2 23 3 5 2" xfId="33703"/>
    <cellStyle name="Percent 2 23 3 5 2 2" xfId="33704"/>
    <cellStyle name="Percent 2 23 3 5 3" xfId="33705"/>
    <cellStyle name="Percent 2 23 3 6" xfId="33706"/>
    <cellStyle name="Percent 2 23 3 6 2" xfId="33707"/>
    <cellStyle name="Percent 2 23 3 6 2 2" xfId="33708"/>
    <cellStyle name="Percent 2 23 3 6 3" xfId="33709"/>
    <cellStyle name="Percent 2 23 3 7" xfId="33710"/>
    <cellStyle name="Percent 2 23 3 7 2" xfId="33711"/>
    <cellStyle name="Percent 2 23 3 7 2 2" xfId="33712"/>
    <cellStyle name="Percent 2 23 3 7 3" xfId="33713"/>
    <cellStyle name="Percent 2 23 3 8" xfId="33714"/>
    <cellStyle name="Percent 2 23 3 8 2" xfId="33715"/>
    <cellStyle name="Percent 2 23 3 8 2 2" xfId="33716"/>
    <cellStyle name="Percent 2 23 3 8 3" xfId="33717"/>
    <cellStyle name="Percent 2 23 3 9" xfId="33718"/>
    <cellStyle name="Percent 2 23 3 9 2" xfId="33719"/>
    <cellStyle name="Percent 2 23 3 9 2 2" xfId="33720"/>
    <cellStyle name="Percent 2 23 3 9 3" xfId="33721"/>
    <cellStyle name="Percent 2 23 4" xfId="33722"/>
    <cellStyle name="Percent 2 23 4 10" xfId="33723"/>
    <cellStyle name="Percent 2 23 4 10 2" xfId="33724"/>
    <cellStyle name="Percent 2 23 4 10 2 2" xfId="33725"/>
    <cellStyle name="Percent 2 23 4 10 3" xfId="33726"/>
    <cellStyle name="Percent 2 23 4 11" xfId="33727"/>
    <cellStyle name="Percent 2 23 4 11 2" xfId="33728"/>
    <cellStyle name="Percent 2 23 4 11 2 2" xfId="33729"/>
    <cellStyle name="Percent 2 23 4 11 3" xfId="33730"/>
    <cellStyle name="Percent 2 23 4 12" xfId="33731"/>
    <cellStyle name="Percent 2 23 4 12 2" xfId="33732"/>
    <cellStyle name="Percent 2 23 4 12 2 2" xfId="33733"/>
    <cellStyle name="Percent 2 23 4 12 3" xfId="33734"/>
    <cellStyle name="Percent 2 23 4 13" xfId="33735"/>
    <cellStyle name="Percent 2 23 4 13 2" xfId="33736"/>
    <cellStyle name="Percent 2 23 4 13 2 2" xfId="33737"/>
    <cellStyle name="Percent 2 23 4 13 3" xfId="33738"/>
    <cellStyle name="Percent 2 23 4 14" xfId="33739"/>
    <cellStyle name="Percent 2 23 4 14 2" xfId="33740"/>
    <cellStyle name="Percent 2 23 4 14 2 2" xfId="33741"/>
    <cellStyle name="Percent 2 23 4 14 3" xfId="33742"/>
    <cellStyle name="Percent 2 23 4 15" xfId="33743"/>
    <cellStyle name="Percent 2 23 4 15 2" xfId="33744"/>
    <cellStyle name="Percent 2 23 4 15 2 2" xfId="33745"/>
    <cellStyle name="Percent 2 23 4 15 3" xfId="33746"/>
    <cellStyle name="Percent 2 23 4 16" xfId="33747"/>
    <cellStyle name="Percent 2 23 4 16 2" xfId="33748"/>
    <cellStyle name="Percent 2 23 4 17" xfId="33749"/>
    <cellStyle name="Percent 2 23 4 18" xfId="33750"/>
    <cellStyle name="Percent 2 23 4 19" xfId="33751"/>
    <cellStyle name="Percent 2 23 4 2" xfId="33752"/>
    <cellStyle name="Percent 2 23 4 2 10" xfId="33753"/>
    <cellStyle name="Percent 2 23 4 2 2" xfId="33754"/>
    <cellStyle name="Percent 2 23 4 2 2 2" xfId="33755"/>
    <cellStyle name="Percent 2 23 4 2 3" xfId="33756"/>
    <cellStyle name="Percent 2 23 4 2 4" xfId="33757"/>
    <cellStyle name="Percent 2 23 4 2 5" xfId="33758"/>
    <cellStyle name="Percent 2 23 4 2 6" xfId="33759"/>
    <cellStyle name="Percent 2 23 4 2 7" xfId="33760"/>
    <cellStyle name="Percent 2 23 4 2 8" xfId="33761"/>
    <cellStyle name="Percent 2 23 4 2 9" xfId="33762"/>
    <cellStyle name="Percent 2 23 4 20" xfId="33763"/>
    <cellStyle name="Percent 2 23 4 21" xfId="33764"/>
    <cellStyle name="Percent 2 23 4 22" xfId="33765"/>
    <cellStyle name="Percent 2 23 4 23" xfId="33766"/>
    <cellStyle name="Percent 2 23 4 24" xfId="33767"/>
    <cellStyle name="Percent 2 23 4 3" xfId="33768"/>
    <cellStyle name="Percent 2 23 4 3 10" xfId="33769"/>
    <cellStyle name="Percent 2 23 4 3 2" xfId="33770"/>
    <cellStyle name="Percent 2 23 4 3 2 2" xfId="33771"/>
    <cellStyle name="Percent 2 23 4 3 3" xfId="33772"/>
    <cellStyle name="Percent 2 23 4 3 4" xfId="33773"/>
    <cellStyle name="Percent 2 23 4 3 5" xfId="33774"/>
    <cellStyle name="Percent 2 23 4 3 6" xfId="33775"/>
    <cellStyle name="Percent 2 23 4 3 7" xfId="33776"/>
    <cellStyle name="Percent 2 23 4 3 8" xfId="33777"/>
    <cellStyle name="Percent 2 23 4 3 9" xfId="33778"/>
    <cellStyle name="Percent 2 23 4 4" xfId="33779"/>
    <cellStyle name="Percent 2 23 4 4 2" xfId="33780"/>
    <cellStyle name="Percent 2 23 4 4 2 2" xfId="33781"/>
    <cellStyle name="Percent 2 23 4 4 3" xfId="33782"/>
    <cellStyle name="Percent 2 23 4 5" xfId="33783"/>
    <cellStyle name="Percent 2 23 4 5 2" xfId="33784"/>
    <cellStyle name="Percent 2 23 4 5 2 2" xfId="33785"/>
    <cellStyle name="Percent 2 23 4 5 3" xfId="33786"/>
    <cellStyle name="Percent 2 23 4 6" xfId="33787"/>
    <cellStyle name="Percent 2 23 4 6 2" xfId="33788"/>
    <cellStyle name="Percent 2 23 4 6 2 2" xfId="33789"/>
    <cellStyle name="Percent 2 23 4 6 3" xfId="33790"/>
    <cellStyle name="Percent 2 23 4 7" xfId="33791"/>
    <cellStyle name="Percent 2 23 4 7 2" xfId="33792"/>
    <cellStyle name="Percent 2 23 4 7 2 2" xfId="33793"/>
    <cellStyle name="Percent 2 23 4 7 3" xfId="33794"/>
    <cellStyle name="Percent 2 23 4 8" xfId="33795"/>
    <cellStyle name="Percent 2 23 4 8 2" xfId="33796"/>
    <cellStyle name="Percent 2 23 4 8 2 2" xfId="33797"/>
    <cellStyle name="Percent 2 23 4 8 3" xfId="33798"/>
    <cellStyle name="Percent 2 23 4 9" xfId="33799"/>
    <cellStyle name="Percent 2 23 4 9 2" xfId="33800"/>
    <cellStyle name="Percent 2 23 4 9 2 2" xfId="33801"/>
    <cellStyle name="Percent 2 23 4 9 3" xfId="33802"/>
    <cellStyle name="Percent 2 23 5" xfId="33803"/>
    <cellStyle name="Percent 2 23 5 10" xfId="33804"/>
    <cellStyle name="Percent 2 23 5 10 2" xfId="33805"/>
    <cellStyle name="Percent 2 23 5 10 2 2" xfId="33806"/>
    <cellStyle name="Percent 2 23 5 10 3" xfId="33807"/>
    <cellStyle name="Percent 2 23 5 11" xfId="33808"/>
    <cellStyle name="Percent 2 23 5 11 2" xfId="33809"/>
    <cellStyle name="Percent 2 23 5 11 2 2" xfId="33810"/>
    <cellStyle name="Percent 2 23 5 11 3" xfId="33811"/>
    <cellStyle name="Percent 2 23 5 12" xfId="33812"/>
    <cellStyle name="Percent 2 23 5 12 2" xfId="33813"/>
    <cellStyle name="Percent 2 23 5 12 2 2" xfId="33814"/>
    <cellStyle name="Percent 2 23 5 12 3" xfId="33815"/>
    <cellStyle name="Percent 2 23 5 13" xfId="33816"/>
    <cellStyle name="Percent 2 23 5 13 2" xfId="33817"/>
    <cellStyle name="Percent 2 23 5 13 2 2" xfId="33818"/>
    <cellStyle name="Percent 2 23 5 13 3" xfId="33819"/>
    <cellStyle name="Percent 2 23 5 14" xfId="33820"/>
    <cellStyle name="Percent 2 23 5 14 2" xfId="33821"/>
    <cellStyle name="Percent 2 23 5 14 2 2" xfId="33822"/>
    <cellStyle name="Percent 2 23 5 14 3" xfId="33823"/>
    <cellStyle name="Percent 2 23 5 15" xfId="33824"/>
    <cellStyle name="Percent 2 23 5 15 2" xfId="33825"/>
    <cellStyle name="Percent 2 23 5 15 2 2" xfId="33826"/>
    <cellStyle name="Percent 2 23 5 15 3" xfId="33827"/>
    <cellStyle name="Percent 2 23 5 16" xfId="33828"/>
    <cellStyle name="Percent 2 23 5 16 2" xfId="33829"/>
    <cellStyle name="Percent 2 23 5 17" xfId="33830"/>
    <cellStyle name="Percent 2 23 5 18" xfId="33831"/>
    <cellStyle name="Percent 2 23 5 19" xfId="33832"/>
    <cellStyle name="Percent 2 23 5 2" xfId="33833"/>
    <cellStyle name="Percent 2 23 5 2 10" xfId="33834"/>
    <cellStyle name="Percent 2 23 5 2 2" xfId="33835"/>
    <cellStyle name="Percent 2 23 5 2 2 2" xfId="33836"/>
    <cellStyle name="Percent 2 23 5 2 3" xfId="33837"/>
    <cellStyle name="Percent 2 23 5 2 4" xfId="33838"/>
    <cellStyle name="Percent 2 23 5 2 5" xfId="33839"/>
    <cellStyle name="Percent 2 23 5 2 6" xfId="33840"/>
    <cellStyle name="Percent 2 23 5 2 7" xfId="33841"/>
    <cellStyle name="Percent 2 23 5 2 8" xfId="33842"/>
    <cellStyle name="Percent 2 23 5 2 9" xfId="33843"/>
    <cellStyle name="Percent 2 23 5 20" xfId="33844"/>
    <cellStyle name="Percent 2 23 5 21" xfId="33845"/>
    <cellStyle name="Percent 2 23 5 22" xfId="33846"/>
    <cellStyle name="Percent 2 23 5 23" xfId="33847"/>
    <cellStyle name="Percent 2 23 5 24" xfId="33848"/>
    <cellStyle name="Percent 2 23 5 3" xfId="33849"/>
    <cellStyle name="Percent 2 23 5 3 10" xfId="33850"/>
    <cellStyle name="Percent 2 23 5 3 2" xfId="33851"/>
    <cellStyle name="Percent 2 23 5 3 2 2" xfId="33852"/>
    <cellStyle name="Percent 2 23 5 3 3" xfId="33853"/>
    <cellStyle name="Percent 2 23 5 3 4" xfId="33854"/>
    <cellStyle name="Percent 2 23 5 3 5" xfId="33855"/>
    <cellStyle name="Percent 2 23 5 3 6" xfId="33856"/>
    <cellStyle name="Percent 2 23 5 3 7" xfId="33857"/>
    <cellStyle name="Percent 2 23 5 3 8" xfId="33858"/>
    <cellStyle name="Percent 2 23 5 3 9" xfId="33859"/>
    <cellStyle name="Percent 2 23 5 4" xfId="33860"/>
    <cellStyle name="Percent 2 23 5 4 2" xfId="33861"/>
    <cellStyle name="Percent 2 23 5 4 2 2" xfId="33862"/>
    <cellStyle name="Percent 2 23 5 4 3" xfId="33863"/>
    <cellStyle name="Percent 2 23 5 5" xfId="33864"/>
    <cellStyle name="Percent 2 23 5 5 2" xfId="33865"/>
    <cellStyle name="Percent 2 23 5 5 2 2" xfId="33866"/>
    <cellStyle name="Percent 2 23 5 5 3" xfId="33867"/>
    <cellStyle name="Percent 2 23 5 6" xfId="33868"/>
    <cellStyle name="Percent 2 23 5 6 2" xfId="33869"/>
    <cellStyle name="Percent 2 23 5 6 2 2" xfId="33870"/>
    <cellStyle name="Percent 2 23 5 6 3" xfId="33871"/>
    <cellStyle name="Percent 2 23 5 7" xfId="33872"/>
    <cellStyle name="Percent 2 23 5 7 2" xfId="33873"/>
    <cellStyle name="Percent 2 23 5 7 2 2" xfId="33874"/>
    <cellStyle name="Percent 2 23 5 7 3" xfId="33875"/>
    <cellStyle name="Percent 2 23 5 8" xfId="33876"/>
    <cellStyle name="Percent 2 23 5 8 2" xfId="33877"/>
    <cellStyle name="Percent 2 23 5 8 2 2" xfId="33878"/>
    <cellStyle name="Percent 2 23 5 8 3" xfId="33879"/>
    <cellStyle name="Percent 2 23 5 9" xfId="33880"/>
    <cellStyle name="Percent 2 23 5 9 2" xfId="33881"/>
    <cellStyle name="Percent 2 23 5 9 2 2" xfId="33882"/>
    <cellStyle name="Percent 2 23 5 9 3" xfId="33883"/>
    <cellStyle name="Percent 2 23 6" xfId="33884"/>
    <cellStyle name="Percent 2 23 6 10" xfId="33885"/>
    <cellStyle name="Percent 2 23 6 2" xfId="33886"/>
    <cellStyle name="Percent 2 23 6 2 2" xfId="33887"/>
    <cellStyle name="Percent 2 23 6 3" xfId="33888"/>
    <cellStyle name="Percent 2 23 6 4" xfId="33889"/>
    <cellStyle name="Percent 2 23 6 5" xfId="33890"/>
    <cellStyle name="Percent 2 23 6 6" xfId="33891"/>
    <cellStyle name="Percent 2 23 6 7" xfId="33892"/>
    <cellStyle name="Percent 2 23 6 8" xfId="33893"/>
    <cellStyle name="Percent 2 23 6 9" xfId="33894"/>
    <cellStyle name="Percent 2 23 7" xfId="33895"/>
    <cellStyle name="Percent 2 23 7 10" xfId="33896"/>
    <cellStyle name="Percent 2 23 7 2" xfId="33897"/>
    <cellStyle name="Percent 2 23 7 2 2" xfId="33898"/>
    <cellStyle name="Percent 2 23 7 3" xfId="33899"/>
    <cellStyle name="Percent 2 23 7 4" xfId="33900"/>
    <cellStyle name="Percent 2 23 7 5" xfId="33901"/>
    <cellStyle name="Percent 2 23 7 6" xfId="33902"/>
    <cellStyle name="Percent 2 23 7 7" xfId="33903"/>
    <cellStyle name="Percent 2 23 7 8" xfId="33904"/>
    <cellStyle name="Percent 2 23 7 9" xfId="33905"/>
    <cellStyle name="Percent 2 23 8" xfId="33906"/>
    <cellStyle name="Percent 2 23 8 2" xfId="33907"/>
    <cellStyle name="Percent 2 23 8 2 2" xfId="33908"/>
    <cellStyle name="Percent 2 23 8 3" xfId="33909"/>
    <cellStyle name="Percent 2 23 9" xfId="33910"/>
    <cellStyle name="Percent 2 23 9 2" xfId="33911"/>
    <cellStyle name="Percent 2 23 9 2 2" xfId="33912"/>
    <cellStyle name="Percent 2 23 9 3" xfId="33913"/>
    <cellStyle name="Percent 2 24" xfId="33914"/>
    <cellStyle name="Percent 2 24 10" xfId="33915"/>
    <cellStyle name="Percent 2 24 10 2" xfId="33916"/>
    <cellStyle name="Percent 2 24 10 2 2" xfId="33917"/>
    <cellStyle name="Percent 2 24 10 3" xfId="33918"/>
    <cellStyle name="Percent 2 24 11" xfId="33919"/>
    <cellStyle name="Percent 2 24 11 2" xfId="33920"/>
    <cellStyle name="Percent 2 24 11 2 2" xfId="33921"/>
    <cellStyle name="Percent 2 24 11 3" xfId="33922"/>
    <cellStyle name="Percent 2 24 12" xfId="33923"/>
    <cellStyle name="Percent 2 24 12 2" xfId="33924"/>
    <cellStyle name="Percent 2 24 12 2 2" xfId="33925"/>
    <cellStyle name="Percent 2 24 12 3" xfId="33926"/>
    <cellStyle name="Percent 2 24 13" xfId="33927"/>
    <cellStyle name="Percent 2 24 13 2" xfId="33928"/>
    <cellStyle name="Percent 2 24 13 2 2" xfId="33929"/>
    <cellStyle name="Percent 2 24 13 3" xfId="33930"/>
    <cellStyle name="Percent 2 24 14" xfId="33931"/>
    <cellStyle name="Percent 2 24 14 2" xfId="33932"/>
    <cellStyle name="Percent 2 24 14 2 2" xfId="33933"/>
    <cellStyle name="Percent 2 24 14 3" xfId="33934"/>
    <cellStyle name="Percent 2 24 15" xfId="33935"/>
    <cellStyle name="Percent 2 24 15 2" xfId="33936"/>
    <cellStyle name="Percent 2 24 15 2 2" xfId="33937"/>
    <cellStyle name="Percent 2 24 15 3" xfId="33938"/>
    <cellStyle name="Percent 2 24 16" xfId="33939"/>
    <cellStyle name="Percent 2 24 16 2" xfId="33940"/>
    <cellStyle name="Percent 2 24 16 2 2" xfId="33941"/>
    <cellStyle name="Percent 2 24 16 3" xfId="33942"/>
    <cellStyle name="Percent 2 24 17" xfId="33943"/>
    <cellStyle name="Percent 2 24 17 2" xfId="33944"/>
    <cellStyle name="Percent 2 24 17 2 2" xfId="33945"/>
    <cellStyle name="Percent 2 24 17 3" xfId="33946"/>
    <cellStyle name="Percent 2 24 18" xfId="33947"/>
    <cellStyle name="Percent 2 24 18 2" xfId="33948"/>
    <cellStyle name="Percent 2 24 18 2 2" xfId="33949"/>
    <cellStyle name="Percent 2 24 18 3" xfId="33950"/>
    <cellStyle name="Percent 2 24 19" xfId="33951"/>
    <cellStyle name="Percent 2 24 19 2" xfId="33952"/>
    <cellStyle name="Percent 2 24 19 2 2" xfId="33953"/>
    <cellStyle name="Percent 2 24 19 3" xfId="33954"/>
    <cellStyle name="Percent 2 24 2" xfId="33955"/>
    <cellStyle name="Percent 2 24 2 10" xfId="33956"/>
    <cellStyle name="Percent 2 24 2 10 2" xfId="33957"/>
    <cellStyle name="Percent 2 24 2 10 2 2" xfId="33958"/>
    <cellStyle name="Percent 2 24 2 10 3" xfId="33959"/>
    <cellStyle name="Percent 2 24 2 11" xfId="33960"/>
    <cellStyle name="Percent 2 24 2 11 2" xfId="33961"/>
    <cellStyle name="Percent 2 24 2 11 2 2" xfId="33962"/>
    <cellStyle name="Percent 2 24 2 11 3" xfId="33963"/>
    <cellStyle name="Percent 2 24 2 12" xfId="33964"/>
    <cellStyle name="Percent 2 24 2 12 2" xfId="33965"/>
    <cellStyle name="Percent 2 24 2 12 2 2" xfId="33966"/>
    <cellStyle name="Percent 2 24 2 12 3" xfId="33967"/>
    <cellStyle name="Percent 2 24 2 13" xfId="33968"/>
    <cellStyle name="Percent 2 24 2 13 2" xfId="33969"/>
    <cellStyle name="Percent 2 24 2 13 2 2" xfId="33970"/>
    <cellStyle name="Percent 2 24 2 13 3" xfId="33971"/>
    <cellStyle name="Percent 2 24 2 14" xfId="33972"/>
    <cellStyle name="Percent 2 24 2 14 2" xfId="33973"/>
    <cellStyle name="Percent 2 24 2 14 2 2" xfId="33974"/>
    <cellStyle name="Percent 2 24 2 14 3" xfId="33975"/>
    <cellStyle name="Percent 2 24 2 15" xfId="33976"/>
    <cellStyle name="Percent 2 24 2 15 2" xfId="33977"/>
    <cellStyle name="Percent 2 24 2 15 2 2" xfId="33978"/>
    <cellStyle name="Percent 2 24 2 15 3" xfId="33979"/>
    <cellStyle name="Percent 2 24 2 16" xfId="33980"/>
    <cellStyle name="Percent 2 24 2 16 2" xfId="33981"/>
    <cellStyle name="Percent 2 24 2 17" xfId="33982"/>
    <cellStyle name="Percent 2 24 2 18" xfId="33983"/>
    <cellStyle name="Percent 2 24 2 19" xfId="33984"/>
    <cellStyle name="Percent 2 24 2 2" xfId="33985"/>
    <cellStyle name="Percent 2 24 2 2 10" xfId="33986"/>
    <cellStyle name="Percent 2 24 2 2 2" xfId="33987"/>
    <cellStyle name="Percent 2 24 2 2 2 2" xfId="33988"/>
    <cellStyle name="Percent 2 24 2 2 3" xfId="33989"/>
    <cellStyle name="Percent 2 24 2 2 4" xfId="33990"/>
    <cellStyle name="Percent 2 24 2 2 5" xfId="33991"/>
    <cellStyle name="Percent 2 24 2 2 6" xfId="33992"/>
    <cellStyle name="Percent 2 24 2 2 7" xfId="33993"/>
    <cellStyle name="Percent 2 24 2 2 8" xfId="33994"/>
    <cellStyle name="Percent 2 24 2 2 9" xfId="33995"/>
    <cellStyle name="Percent 2 24 2 20" xfId="33996"/>
    <cellStyle name="Percent 2 24 2 21" xfId="33997"/>
    <cellStyle name="Percent 2 24 2 22" xfId="33998"/>
    <cellStyle name="Percent 2 24 2 23" xfId="33999"/>
    <cellStyle name="Percent 2 24 2 24" xfId="34000"/>
    <cellStyle name="Percent 2 24 2 3" xfId="34001"/>
    <cellStyle name="Percent 2 24 2 3 10" xfId="34002"/>
    <cellStyle name="Percent 2 24 2 3 2" xfId="34003"/>
    <cellStyle name="Percent 2 24 2 3 2 2" xfId="34004"/>
    <cellStyle name="Percent 2 24 2 3 3" xfId="34005"/>
    <cellStyle name="Percent 2 24 2 3 4" xfId="34006"/>
    <cellStyle name="Percent 2 24 2 3 5" xfId="34007"/>
    <cellStyle name="Percent 2 24 2 3 6" xfId="34008"/>
    <cellStyle name="Percent 2 24 2 3 7" xfId="34009"/>
    <cellStyle name="Percent 2 24 2 3 8" xfId="34010"/>
    <cellStyle name="Percent 2 24 2 3 9" xfId="34011"/>
    <cellStyle name="Percent 2 24 2 4" xfId="34012"/>
    <cellStyle name="Percent 2 24 2 4 2" xfId="34013"/>
    <cellStyle name="Percent 2 24 2 4 2 2" xfId="34014"/>
    <cellStyle name="Percent 2 24 2 4 3" xfId="34015"/>
    <cellStyle name="Percent 2 24 2 5" xfId="34016"/>
    <cellStyle name="Percent 2 24 2 5 2" xfId="34017"/>
    <cellStyle name="Percent 2 24 2 5 2 2" xfId="34018"/>
    <cellStyle name="Percent 2 24 2 5 3" xfId="34019"/>
    <cellStyle name="Percent 2 24 2 6" xfId="34020"/>
    <cellStyle name="Percent 2 24 2 6 2" xfId="34021"/>
    <cellStyle name="Percent 2 24 2 6 2 2" xfId="34022"/>
    <cellStyle name="Percent 2 24 2 6 3" xfId="34023"/>
    <cellStyle name="Percent 2 24 2 7" xfId="34024"/>
    <cellStyle name="Percent 2 24 2 7 2" xfId="34025"/>
    <cellStyle name="Percent 2 24 2 7 2 2" xfId="34026"/>
    <cellStyle name="Percent 2 24 2 7 3" xfId="34027"/>
    <cellStyle name="Percent 2 24 2 8" xfId="34028"/>
    <cellStyle name="Percent 2 24 2 8 2" xfId="34029"/>
    <cellStyle name="Percent 2 24 2 8 2 2" xfId="34030"/>
    <cellStyle name="Percent 2 24 2 8 3" xfId="34031"/>
    <cellStyle name="Percent 2 24 2 9" xfId="34032"/>
    <cellStyle name="Percent 2 24 2 9 2" xfId="34033"/>
    <cellStyle name="Percent 2 24 2 9 2 2" xfId="34034"/>
    <cellStyle name="Percent 2 24 2 9 3" xfId="34035"/>
    <cellStyle name="Percent 2 24 20" xfId="34036"/>
    <cellStyle name="Percent 2 24 20 2" xfId="34037"/>
    <cellStyle name="Percent 2 24 21" xfId="34038"/>
    <cellStyle name="Percent 2 24 22" xfId="34039"/>
    <cellStyle name="Percent 2 24 23" xfId="34040"/>
    <cellStyle name="Percent 2 24 24" xfId="34041"/>
    <cellStyle name="Percent 2 24 25" xfId="34042"/>
    <cellStyle name="Percent 2 24 26" xfId="34043"/>
    <cellStyle name="Percent 2 24 27" xfId="34044"/>
    <cellStyle name="Percent 2 24 28" xfId="34045"/>
    <cellStyle name="Percent 2 24 3" xfId="34046"/>
    <cellStyle name="Percent 2 24 3 10" xfId="34047"/>
    <cellStyle name="Percent 2 24 3 10 2" xfId="34048"/>
    <cellStyle name="Percent 2 24 3 10 2 2" xfId="34049"/>
    <cellStyle name="Percent 2 24 3 10 3" xfId="34050"/>
    <cellStyle name="Percent 2 24 3 11" xfId="34051"/>
    <cellStyle name="Percent 2 24 3 11 2" xfId="34052"/>
    <cellStyle name="Percent 2 24 3 11 2 2" xfId="34053"/>
    <cellStyle name="Percent 2 24 3 11 3" xfId="34054"/>
    <cellStyle name="Percent 2 24 3 12" xfId="34055"/>
    <cellStyle name="Percent 2 24 3 12 2" xfId="34056"/>
    <cellStyle name="Percent 2 24 3 12 2 2" xfId="34057"/>
    <cellStyle name="Percent 2 24 3 12 3" xfId="34058"/>
    <cellStyle name="Percent 2 24 3 13" xfId="34059"/>
    <cellStyle name="Percent 2 24 3 13 2" xfId="34060"/>
    <cellStyle name="Percent 2 24 3 13 2 2" xfId="34061"/>
    <cellStyle name="Percent 2 24 3 13 3" xfId="34062"/>
    <cellStyle name="Percent 2 24 3 14" xfId="34063"/>
    <cellStyle name="Percent 2 24 3 14 2" xfId="34064"/>
    <cellStyle name="Percent 2 24 3 14 2 2" xfId="34065"/>
    <cellStyle name="Percent 2 24 3 14 3" xfId="34066"/>
    <cellStyle name="Percent 2 24 3 15" xfId="34067"/>
    <cellStyle name="Percent 2 24 3 15 2" xfId="34068"/>
    <cellStyle name="Percent 2 24 3 15 2 2" xfId="34069"/>
    <cellStyle name="Percent 2 24 3 15 3" xfId="34070"/>
    <cellStyle name="Percent 2 24 3 16" xfId="34071"/>
    <cellStyle name="Percent 2 24 3 16 2" xfId="34072"/>
    <cellStyle name="Percent 2 24 3 17" xfId="34073"/>
    <cellStyle name="Percent 2 24 3 18" xfId="34074"/>
    <cellStyle name="Percent 2 24 3 19" xfId="34075"/>
    <cellStyle name="Percent 2 24 3 2" xfId="34076"/>
    <cellStyle name="Percent 2 24 3 2 10" xfId="34077"/>
    <cellStyle name="Percent 2 24 3 2 2" xfId="34078"/>
    <cellStyle name="Percent 2 24 3 2 2 2" xfId="34079"/>
    <cellStyle name="Percent 2 24 3 2 3" xfId="34080"/>
    <cellStyle name="Percent 2 24 3 2 4" xfId="34081"/>
    <cellStyle name="Percent 2 24 3 2 5" xfId="34082"/>
    <cellStyle name="Percent 2 24 3 2 6" xfId="34083"/>
    <cellStyle name="Percent 2 24 3 2 7" xfId="34084"/>
    <cellStyle name="Percent 2 24 3 2 8" xfId="34085"/>
    <cellStyle name="Percent 2 24 3 2 9" xfId="34086"/>
    <cellStyle name="Percent 2 24 3 20" xfId="34087"/>
    <cellStyle name="Percent 2 24 3 21" xfId="34088"/>
    <cellStyle name="Percent 2 24 3 22" xfId="34089"/>
    <cellStyle name="Percent 2 24 3 23" xfId="34090"/>
    <cellStyle name="Percent 2 24 3 24" xfId="34091"/>
    <cellStyle name="Percent 2 24 3 3" xfId="34092"/>
    <cellStyle name="Percent 2 24 3 3 10" xfId="34093"/>
    <cellStyle name="Percent 2 24 3 3 2" xfId="34094"/>
    <cellStyle name="Percent 2 24 3 3 2 2" xfId="34095"/>
    <cellStyle name="Percent 2 24 3 3 3" xfId="34096"/>
    <cellStyle name="Percent 2 24 3 3 4" xfId="34097"/>
    <cellStyle name="Percent 2 24 3 3 5" xfId="34098"/>
    <cellStyle name="Percent 2 24 3 3 6" xfId="34099"/>
    <cellStyle name="Percent 2 24 3 3 7" xfId="34100"/>
    <cellStyle name="Percent 2 24 3 3 8" xfId="34101"/>
    <cellStyle name="Percent 2 24 3 3 9" xfId="34102"/>
    <cellStyle name="Percent 2 24 3 4" xfId="34103"/>
    <cellStyle name="Percent 2 24 3 4 2" xfId="34104"/>
    <cellStyle name="Percent 2 24 3 4 2 2" xfId="34105"/>
    <cellStyle name="Percent 2 24 3 4 3" xfId="34106"/>
    <cellStyle name="Percent 2 24 3 5" xfId="34107"/>
    <cellStyle name="Percent 2 24 3 5 2" xfId="34108"/>
    <cellStyle name="Percent 2 24 3 5 2 2" xfId="34109"/>
    <cellStyle name="Percent 2 24 3 5 3" xfId="34110"/>
    <cellStyle name="Percent 2 24 3 6" xfId="34111"/>
    <cellStyle name="Percent 2 24 3 6 2" xfId="34112"/>
    <cellStyle name="Percent 2 24 3 6 2 2" xfId="34113"/>
    <cellStyle name="Percent 2 24 3 6 3" xfId="34114"/>
    <cellStyle name="Percent 2 24 3 7" xfId="34115"/>
    <cellStyle name="Percent 2 24 3 7 2" xfId="34116"/>
    <cellStyle name="Percent 2 24 3 7 2 2" xfId="34117"/>
    <cellStyle name="Percent 2 24 3 7 3" xfId="34118"/>
    <cellStyle name="Percent 2 24 3 8" xfId="34119"/>
    <cellStyle name="Percent 2 24 3 8 2" xfId="34120"/>
    <cellStyle name="Percent 2 24 3 8 2 2" xfId="34121"/>
    <cellStyle name="Percent 2 24 3 8 3" xfId="34122"/>
    <cellStyle name="Percent 2 24 3 9" xfId="34123"/>
    <cellStyle name="Percent 2 24 3 9 2" xfId="34124"/>
    <cellStyle name="Percent 2 24 3 9 2 2" xfId="34125"/>
    <cellStyle name="Percent 2 24 3 9 3" xfId="34126"/>
    <cellStyle name="Percent 2 24 4" xfId="34127"/>
    <cellStyle name="Percent 2 24 4 10" xfId="34128"/>
    <cellStyle name="Percent 2 24 4 10 2" xfId="34129"/>
    <cellStyle name="Percent 2 24 4 10 2 2" xfId="34130"/>
    <cellStyle name="Percent 2 24 4 10 3" xfId="34131"/>
    <cellStyle name="Percent 2 24 4 11" xfId="34132"/>
    <cellStyle name="Percent 2 24 4 11 2" xfId="34133"/>
    <cellStyle name="Percent 2 24 4 11 2 2" xfId="34134"/>
    <cellStyle name="Percent 2 24 4 11 3" xfId="34135"/>
    <cellStyle name="Percent 2 24 4 12" xfId="34136"/>
    <cellStyle name="Percent 2 24 4 12 2" xfId="34137"/>
    <cellStyle name="Percent 2 24 4 12 2 2" xfId="34138"/>
    <cellStyle name="Percent 2 24 4 12 3" xfId="34139"/>
    <cellStyle name="Percent 2 24 4 13" xfId="34140"/>
    <cellStyle name="Percent 2 24 4 13 2" xfId="34141"/>
    <cellStyle name="Percent 2 24 4 13 2 2" xfId="34142"/>
    <cellStyle name="Percent 2 24 4 13 3" xfId="34143"/>
    <cellStyle name="Percent 2 24 4 14" xfId="34144"/>
    <cellStyle name="Percent 2 24 4 14 2" xfId="34145"/>
    <cellStyle name="Percent 2 24 4 14 2 2" xfId="34146"/>
    <cellStyle name="Percent 2 24 4 14 3" xfId="34147"/>
    <cellStyle name="Percent 2 24 4 15" xfId="34148"/>
    <cellStyle name="Percent 2 24 4 15 2" xfId="34149"/>
    <cellStyle name="Percent 2 24 4 15 2 2" xfId="34150"/>
    <cellStyle name="Percent 2 24 4 15 3" xfId="34151"/>
    <cellStyle name="Percent 2 24 4 16" xfId="34152"/>
    <cellStyle name="Percent 2 24 4 16 2" xfId="34153"/>
    <cellStyle name="Percent 2 24 4 17" xfId="34154"/>
    <cellStyle name="Percent 2 24 4 18" xfId="34155"/>
    <cellStyle name="Percent 2 24 4 19" xfId="34156"/>
    <cellStyle name="Percent 2 24 4 2" xfId="34157"/>
    <cellStyle name="Percent 2 24 4 2 10" xfId="34158"/>
    <cellStyle name="Percent 2 24 4 2 2" xfId="34159"/>
    <cellStyle name="Percent 2 24 4 2 2 2" xfId="34160"/>
    <cellStyle name="Percent 2 24 4 2 3" xfId="34161"/>
    <cellStyle name="Percent 2 24 4 2 4" xfId="34162"/>
    <cellStyle name="Percent 2 24 4 2 5" xfId="34163"/>
    <cellStyle name="Percent 2 24 4 2 6" xfId="34164"/>
    <cellStyle name="Percent 2 24 4 2 7" xfId="34165"/>
    <cellStyle name="Percent 2 24 4 2 8" xfId="34166"/>
    <cellStyle name="Percent 2 24 4 2 9" xfId="34167"/>
    <cellStyle name="Percent 2 24 4 20" xfId="34168"/>
    <cellStyle name="Percent 2 24 4 21" xfId="34169"/>
    <cellStyle name="Percent 2 24 4 22" xfId="34170"/>
    <cellStyle name="Percent 2 24 4 23" xfId="34171"/>
    <cellStyle name="Percent 2 24 4 24" xfId="34172"/>
    <cellStyle name="Percent 2 24 4 3" xfId="34173"/>
    <cellStyle name="Percent 2 24 4 3 10" xfId="34174"/>
    <cellStyle name="Percent 2 24 4 3 2" xfId="34175"/>
    <cellStyle name="Percent 2 24 4 3 2 2" xfId="34176"/>
    <cellStyle name="Percent 2 24 4 3 3" xfId="34177"/>
    <cellStyle name="Percent 2 24 4 3 4" xfId="34178"/>
    <cellStyle name="Percent 2 24 4 3 5" xfId="34179"/>
    <cellStyle name="Percent 2 24 4 3 6" xfId="34180"/>
    <cellStyle name="Percent 2 24 4 3 7" xfId="34181"/>
    <cellStyle name="Percent 2 24 4 3 8" xfId="34182"/>
    <cellStyle name="Percent 2 24 4 3 9" xfId="34183"/>
    <cellStyle name="Percent 2 24 4 4" xfId="34184"/>
    <cellStyle name="Percent 2 24 4 4 2" xfId="34185"/>
    <cellStyle name="Percent 2 24 4 4 2 2" xfId="34186"/>
    <cellStyle name="Percent 2 24 4 4 3" xfId="34187"/>
    <cellStyle name="Percent 2 24 4 5" xfId="34188"/>
    <cellStyle name="Percent 2 24 4 5 2" xfId="34189"/>
    <cellStyle name="Percent 2 24 4 5 2 2" xfId="34190"/>
    <cellStyle name="Percent 2 24 4 5 3" xfId="34191"/>
    <cellStyle name="Percent 2 24 4 6" xfId="34192"/>
    <cellStyle name="Percent 2 24 4 6 2" xfId="34193"/>
    <cellStyle name="Percent 2 24 4 6 2 2" xfId="34194"/>
    <cellStyle name="Percent 2 24 4 6 3" xfId="34195"/>
    <cellStyle name="Percent 2 24 4 7" xfId="34196"/>
    <cellStyle name="Percent 2 24 4 7 2" xfId="34197"/>
    <cellStyle name="Percent 2 24 4 7 2 2" xfId="34198"/>
    <cellStyle name="Percent 2 24 4 7 3" xfId="34199"/>
    <cellStyle name="Percent 2 24 4 8" xfId="34200"/>
    <cellStyle name="Percent 2 24 4 8 2" xfId="34201"/>
    <cellStyle name="Percent 2 24 4 8 2 2" xfId="34202"/>
    <cellStyle name="Percent 2 24 4 8 3" xfId="34203"/>
    <cellStyle name="Percent 2 24 4 9" xfId="34204"/>
    <cellStyle name="Percent 2 24 4 9 2" xfId="34205"/>
    <cellStyle name="Percent 2 24 4 9 2 2" xfId="34206"/>
    <cellStyle name="Percent 2 24 4 9 3" xfId="34207"/>
    <cellStyle name="Percent 2 24 5" xfId="34208"/>
    <cellStyle name="Percent 2 24 5 10" xfId="34209"/>
    <cellStyle name="Percent 2 24 5 10 2" xfId="34210"/>
    <cellStyle name="Percent 2 24 5 10 2 2" xfId="34211"/>
    <cellStyle name="Percent 2 24 5 10 3" xfId="34212"/>
    <cellStyle name="Percent 2 24 5 11" xfId="34213"/>
    <cellStyle name="Percent 2 24 5 11 2" xfId="34214"/>
    <cellStyle name="Percent 2 24 5 11 2 2" xfId="34215"/>
    <cellStyle name="Percent 2 24 5 11 3" xfId="34216"/>
    <cellStyle name="Percent 2 24 5 12" xfId="34217"/>
    <cellStyle name="Percent 2 24 5 12 2" xfId="34218"/>
    <cellStyle name="Percent 2 24 5 12 2 2" xfId="34219"/>
    <cellStyle name="Percent 2 24 5 12 3" xfId="34220"/>
    <cellStyle name="Percent 2 24 5 13" xfId="34221"/>
    <cellStyle name="Percent 2 24 5 13 2" xfId="34222"/>
    <cellStyle name="Percent 2 24 5 13 2 2" xfId="34223"/>
    <cellStyle name="Percent 2 24 5 13 3" xfId="34224"/>
    <cellStyle name="Percent 2 24 5 14" xfId="34225"/>
    <cellStyle name="Percent 2 24 5 14 2" xfId="34226"/>
    <cellStyle name="Percent 2 24 5 14 2 2" xfId="34227"/>
    <cellStyle name="Percent 2 24 5 14 3" xfId="34228"/>
    <cellStyle name="Percent 2 24 5 15" xfId="34229"/>
    <cellStyle name="Percent 2 24 5 15 2" xfId="34230"/>
    <cellStyle name="Percent 2 24 5 15 2 2" xfId="34231"/>
    <cellStyle name="Percent 2 24 5 15 3" xfId="34232"/>
    <cellStyle name="Percent 2 24 5 16" xfId="34233"/>
    <cellStyle name="Percent 2 24 5 16 2" xfId="34234"/>
    <cellStyle name="Percent 2 24 5 17" xfId="34235"/>
    <cellStyle name="Percent 2 24 5 18" xfId="34236"/>
    <cellStyle name="Percent 2 24 5 19" xfId="34237"/>
    <cellStyle name="Percent 2 24 5 2" xfId="34238"/>
    <cellStyle name="Percent 2 24 5 2 10" xfId="34239"/>
    <cellStyle name="Percent 2 24 5 2 2" xfId="34240"/>
    <cellStyle name="Percent 2 24 5 2 2 2" xfId="34241"/>
    <cellStyle name="Percent 2 24 5 2 3" xfId="34242"/>
    <cellStyle name="Percent 2 24 5 2 4" xfId="34243"/>
    <cellStyle name="Percent 2 24 5 2 5" xfId="34244"/>
    <cellStyle name="Percent 2 24 5 2 6" xfId="34245"/>
    <cellStyle name="Percent 2 24 5 2 7" xfId="34246"/>
    <cellStyle name="Percent 2 24 5 2 8" xfId="34247"/>
    <cellStyle name="Percent 2 24 5 2 9" xfId="34248"/>
    <cellStyle name="Percent 2 24 5 20" xfId="34249"/>
    <cellStyle name="Percent 2 24 5 21" xfId="34250"/>
    <cellStyle name="Percent 2 24 5 22" xfId="34251"/>
    <cellStyle name="Percent 2 24 5 23" xfId="34252"/>
    <cellStyle name="Percent 2 24 5 24" xfId="34253"/>
    <cellStyle name="Percent 2 24 5 3" xfId="34254"/>
    <cellStyle name="Percent 2 24 5 3 10" xfId="34255"/>
    <cellStyle name="Percent 2 24 5 3 2" xfId="34256"/>
    <cellStyle name="Percent 2 24 5 3 2 2" xfId="34257"/>
    <cellStyle name="Percent 2 24 5 3 3" xfId="34258"/>
    <cellStyle name="Percent 2 24 5 3 4" xfId="34259"/>
    <cellStyle name="Percent 2 24 5 3 5" xfId="34260"/>
    <cellStyle name="Percent 2 24 5 3 6" xfId="34261"/>
    <cellStyle name="Percent 2 24 5 3 7" xfId="34262"/>
    <cellStyle name="Percent 2 24 5 3 8" xfId="34263"/>
    <cellStyle name="Percent 2 24 5 3 9" xfId="34264"/>
    <cellStyle name="Percent 2 24 5 4" xfId="34265"/>
    <cellStyle name="Percent 2 24 5 4 2" xfId="34266"/>
    <cellStyle name="Percent 2 24 5 4 2 2" xfId="34267"/>
    <cellStyle name="Percent 2 24 5 4 3" xfId="34268"/>
    <cellStyle name="Percent 2 24 5 5" xfId="34269"/>
    <cellStyle name="Percent 2 24 5 5 2" xfId="34270"/>
    <cellStyle name="Percent 2 24 5 5 2 2" xfId="34271"/>
    <cellStyle name="Percent 2 24 5 5 3" xfId="34272"/>
    <cellStyle name="Percent 2 24 5 6" xfId="34273"/>
    <cellStyle name="Percent 2 24 5 6 2" xfId="34274"/>
    <cellStyle name="Percent 2 24 5 6 2 2" xfId="34275"/>
    <cellStyle name="Percent 2 24 5 6 3" xfId="34276"/>
    <cellStyle name="Percent 2 24 5 7" xfId="34277"/>
    <cellStyle name="Percent 2 24 5 7 2" xfId="34278"/>
    <cellStyle name="Percent 2 24 5 7 2 2" xfId="34279"/>
    <cellStyle name="Percent 2 24 5 7 3" xfId="34280"/>
    <cellStyle name="Percent 2 24 5 8" xfId="34281"/>
    <cellStyle name="Percent 2 24 5 8 2" xfId="34282"/>
    <cellStyle name="Percent 2 24 5 8 2 2" xfId="34283"/>
    <cellStyle name="Percent 2 24 5 8 3" xfId="34284"/>
    <cellStyle name="Percent 2 24 5 9" xfId="34285"/>
    <cellStyle name="Percent 2 24 5 9 2" xfId="34286"/>
    <cellStyle name="Percent 2 24 5 9 2 2" xfId="34287"/>
    <cellStyle name="Percent 2 24 5 9 3" xfId="34288"/>
    <cellStyle name="Percent 2 24 6" xfId="34289"/>
    <cellStyle name="Percent 2 24 6 10" xfId="34290"/>
    <cellStyle name="Percent 2 24 6 2" xfId="34291"/>
    <cellStyle name="Percent 2 24 6 2 2" xfId="34292"/>
    <cellStyle name="Percent 2 24 6 3" xfId="34293"/>
    <cellStyle name="Percent 2 24 6 4" xfId="34294"/>
    <cellStyle name="Percent 2 24 6 5" xfId="34295"/>
    <cellStyle name="Percent 2 24 6 6" xfId="34296"/>
    <cellStyle name="Percent 2 24 6 7" xfId="34297"/>
    <cellStyle name="Percent 2 24 6 8" xfId="34298"/>
    <cellStyle name="Percent 2 24 6 9" xfId="34299"/>
    <cellStyle name="Percent 2 24 7" xfId="34300"/>
    <cellStyle name="Percent 2 24 7 10" xfId="34301"/>
    <cellStyle name="Percent 2 24 7 2" xfId="34302"/>
    <cellStyle name="Percent 2 24 7 2 2" xfId="34303"/>
    <cellStyle name="Percent 2 24 7 3" xfId="34304"/>
    <cellStyle name="Percent 2 24 7 4" xfId="34305"/>
    <cellStyle name="Percent 2 24 7 5" xfId="34306"/>
    <cellStyle name="Percent 2 24 7 6" xfId="34307"/>
    <cellStyle name="Percent 2 24 7 7" xfId="34308"/>
    <cellStyle name="Percent 2 24 7 8" xfId="34309"/>
    <cellStyle name="Percent 2 24 7 9" xfId="34310"/>
    <cellStyle name="Percent 2 24 8" xfId="34311"/>
    <cellStyle name="Percent 2 24 8 2" xfId="34312"/>
    <cellStyle name="Percent 2 24 8 2 2" xfId="34313"/>
    <cellStyle name="Percent 2 24 8 3" xfId="34314"/>
    <cellStyle name="Percent 2 24 9" xfId="34315"/>
    <cellStyle name="Percent 2 24 9 2" xfId="34316"/>
    <cellStyle name="Percent 2 24 9 2 2" xfId="34317"/>
    <cellStyle name="Percent 2 24 9 3" xfId="34318"/>
    <cellStyle name="Percent 2 25" xfId="34319"/>
    <cellStyle name="Percent 2 25 10" xfId="34320"/>
    <cellStyle name="Percent 2 25 10 2" xfId="34321"/>
    <cellStyle name="Percent 2 25 10 2 2" xfId="34322"/>
    <cellStyle name="Percent 2 25 10 3" xfId="34323"/>
    <cellStyle name="Percent 2 25 11" xfId="34324"/>
    <cellStyle name="Percent 2 25 11 2" xfId="34325"/>
    <cellStyle name="Percent 2 25 11 2 2" xfId="34326"/>
    <cellStyle name="Percent 2 25 11 3" xfId="34327"/>
    <cellStyle name="Percent 2 25 12" xfId="34328"/>
    <cellStyle name="Percent 2 25 12 2" xfId="34329"/>
    <cellStyle name="Percent 2 25 12 2 2" xfId="34330"/>
    <cellStyle name="Percent 2 25 12 3" xfId="34331"/>
    <cellStyle name="Percent 2 25 13" xfId="34332"/>
    <cellStyle name="Percent 2 25 13 2" xfId="34333"/>
    <cellStyle name="Percent 2 25 13 2 2" xfId="34334"/>
    <cellStyle name="Percent 2 25 13 3" xfId="34335"/>
    <cellStyle name="Percent 2 25 14" xfId="34336"/>
    <cellStyle name="Percent 2 25 14 2" xfId="34337"/>
    <cellStyle name="Percent 2 25 14 2 2" xfId="34338"/>
    <cellStyle name="Percent 2 25 14 3" xfId="34339"/>
    <cellStyle name="Percent 2 25 15" xfId="34340"/>
    <cellStyle name="Percent 2 25 15 2" xfId="34341"/>
    <cellStyle name="Percent 2 25 15 2 2" xfId="34342"/>
    <cellStyle name="Percent 2 25 15 3" xfId="34343"/>
    <cellStyle name="Percent 2 25 16" xfId="34344"/>
    <cellStyle name="Percent 2 25 16 2" xfId="34345"/>
    <cellStyle name="Percent 2 25 16 2 2" xfId="34346"/>
    <cellStyle name="Percent 2 25 16 3" xfId="34347"/>
    <cellStyle name="Percent 2 25 17" xfId="34348"/>
    <cellStyle name="Percent 2 25 17 2" xfId="34349"/>
    <cellStyle name="Percent 2 25 17 2 2" xfId="34350"/>
    <cellStyle name="Percent 2 25 17 3" xfId="34351"/>
    <cellStyle name="Percent 2 25 18" xfId="34352"/>
    <cellStyle name="Percent 2 25 18 2" xfId="34353"/>
    <cellStyle name="Percent 2 25 18 2 2" xfId="34354"/>
    <cellStyle name="Percent 2 25 18 3" xfId="34355"/>
    <cellStyle name="Percent 2 25 19" xfId="34356"/>
    <cellStyle name="Percent 2 25 19 2" xfId="34357"/>
    <cellStyle name="Percent 2 25 19 2 2" xfId="34358"/>
    <cellStyle name="Percent 2 25 19 3" xfId="34359"/>
    <cellStyle name="Percent 2 25 2" xfId="34360"/>
    <cellStyle name="Percent 2 25 2 10" xfId="34361"/>
    <cellStyle name="Percent 2 25 2 10 2" xfId="34362"/>
    <cellStyle name="Percent 2 25 2 10 2 2" xfId="34363"/>
    <cellStyle name="Percent 2 25 2 10 3" xfId="34364"/>
    <cellStyle name="Percent 2 25 2 11" xfId="34365"/>
    <cellStyle name="Percent 2 25 2 11 2" xfId="34366"/>
    <cellStyle name="Percent 2 25 2 11 2 2" xfId="34367"/>
    <cellStyle name="Percent 2 25 2 11 3" xfId="34368"/>
    <cellStyle name="Percent 2 25 2 12" xfId="34369"/>
    <cellStyle name="Percent 2 25 2 12 2" xfId="34370"/>
    <cellStyle name="Percent 2 25 2 12 2 2" xfId="34371"/>
    <cellStyle name="Percent 2 25 2 12 3" xfId="34372"/>
    <cellStyle name="Percent 2 25 2 13" xfId="34373"/>
    <cellStyle name="Percent 2 25 2 13 2" xfId="34374"/>
    <cellStyle name="Percent 2 25 2 13 2 2" xfId="34375"/>
    <cellStyle name="Percent 2 25 2 13 3" xfId="34376"/>
    <cellStyle name="Percent 2 25 2 14" xfId="34377"/>
    <cellStyle name="Percent 2 25 2 14 2" xfId="34378"/>
    <cellStyle name="Percent 2 25 2 14 2 2" xfId="34379"/>
    <cellStyle name="Percent 2 25 2 14 3" xfId="34380"/>
    <cellStyle name="Percent 2 25 2 15" xfId="34381"/>
    <cellStyle name="Percent 2 25 2 15 2" xfId="34382"/>
    <cellStyle name="Percent 2 25 2 15 2 2" xfId="34383"/>
    <cellStyle name="Percent 2 25 2 15 3" xfId="34384"/>
    <cellStyle name="Percent 2 25 2 16" xfId="34385"/>
    <cellStyle name="Percent 2 25 2 16 2" xfId="34386"/>
    <cellStyle name="Percent 2 25 2 17" xfId="34387"/>
    <cellStyle name="Percent 2 25 2 18" xfId="34388"/>
    <cellStyle name="Percent 2 25 2 19" xfId="34389"/>
    <cellStyle name="Percent 2 25 2 2" xfId="34390"/>
    <cellStyle name="Percent 2 25 2 2 10" xfId="34391"/>
    <cellStyle name="Percent 2 25 2 2 2" xfId="34392"/>
    <cellStyle name="Percent 2 25 2 2 2 2" xfId="34393"/>
    <cellStyle name="Percent 2 25 2 2 3" xfId="34394"/>
    <cellStyle name="Percent 2 25 2 2 4" xfId="34395"/>
    <cellStyle name="Percent 2 25 2 2 5" xfId="34396"/>
    <cellStyle name="Percent 2 25 2 2 6" xfId="34397"/>
    <cellStyle name="Percent 2 25 2 2 7" xfId="34398"/>
    <cellStyle name="Percent 2 25 2 2 8" xfId="34399"/>
    <cellStyle name="Percent 2 25 2 2 9" xfId="34400"/>
    <cellStyle name="Percent 2 25 2 20" xfId="34401"/>
    <cellStyle name="Percent 2 25 2 21" xfId="34402"/>
    <cellStyle name="Percent 2 25 2 22" xfId="34403"/>
    <cellStyle name="Percent 2 25 2 23" xfId="34404"/>
    <cellStyle name="Percent 2 25 2 24" xfId="34405"/>
    <cellStyle name="Percent 2 25 2 3" xfId="34406"/>
    <cellStyle name="Percent 2 25 2 3 10" xfId="34407"/>
    <cellStyle name="Percent 2 25 2 3 2" xfId="34408"/>
    <cellStyle name="Percent 2 25 2 3 2 2" xfId="34409"/>
    <cellStyle name="Percent 2 25 2 3 3" xfId="34410"/>
    <cellStyle name="Percent 2 25 2 3 4" xfId="34411"/>
    <cellStyle name="Percent 2 25 2 3 5" xfId="34412"/>
    <cellStyle name="Percent 2 25 2 3 6" xfId="34413"/>
    <cellStyle name="Percent 2 25 2 3 7" xfId="34414"/>
    <cellStyle name="Percent 2 25 2 3 8" xfId="34415"/>
    <cellStyle name="Percent 2 25 2 3 9" xfId="34416"/>
    <cellStyle name="Percent 2 25 2 4" xfId="34417"/>
    <cellStyle name="Percent 2 25 2 4 2" xfId="34418"/>
    <cellStyle name="Percent 2 25 2 4 2 2" xfId="34419"/>
    <cellStyle name="Percent 2 25 2 4 3" xfId="34420"/>
    <cellStyle name="Percent 2 25 2 5" xfId="34421"/>
    <cellStyle name="Percent 2 25 2 5 2" xfId="34422"/>
    <cellStyle name="Percent 2 25 2 5 2 2" xfId="34423"/>
    <cellStyle name="Percent 2 25 2 5 3" xfId="34424"/>
    <cellStyle name="Percent 2 25 2 6" xfId="34425"/>
    <cellStyle name="Percent 2 25 2 6 2" xfId="34426"/>
    <cellStyle name="Percent 2 25 2 6 2 2" xfId="34427"/>
    <cellStyle name="Percent 2 25 2 6 3" xfId="34428"/>
    <cellStyle name="Percent 2 25 2 7" xfId="34429"/>
    <cellStyle name="Percent 2 25 2 7 2" xfId="34430"/>
    <cellStyle name="Percent 2 25 2 7 2 2" xfId="34431"/>
    <cellStyle name="Percent 2 25 2 7 3" xfId="34432"/>
    <cellStyle name="Percent 2 25 2 8" xfId="34433"/>
    <cellStyle name="Percent 2 25 2 8 2" xfId="34434"/>
    <cellStyle name="Percent 2 25 2 8 2 2" xfId="34435"/>
    <cellStyle name="Percent 2 25 2 8 3" xfId="34436"/>
    <cellStyle name="Percent 2 25 2 9" xfId="34437"/>
    <cellStyle name="Percent 2 25 2 9 2" xfId="34438"/>
    <cellStyle name="Percent 2 25 2 9 2 2" xfId="34439"/>
    <cellStyle name="Percent 2 25 2 9 3" xfId="34440"/>
    <cellStyle name="Percent 2 25 20" xfId="34441"/>
    <cellStyle name="Percent 2 25 20 2" xfId="34442"/>
    <cellStyle name="Percent 2 25 21" xfId="34443"/>
    <cellStyle name="Percent 2 25 22" xfId="34444"/>
    <cellStyle name="Percent 2 25 23" xfId="34445"/>
    <cellStyle name="Percent 2 25 24" xfId="34446"/>
    <cellStyle name="Percent 2 25 25" xfId="34447"/>
    <cellStyle name="Percent 2 25 26" xfId="34448"/>
    <cellStyle name="Percent 2 25 27" xfId="34449"/>
    <cellStyle name="Percent 2 25 28" xfId="34450"/>
    <cellStyle name="Percent 2 25 3" xfId="34451"/>
    <cellStyle name="Percent 2 25 3 10" xfId="34452"/>
    <cellStyle name="Percent 2 25 3 10 2" xfId="34453"/>
    <cellStyle name="Percent 2 25 3 10 2 2" xfId="34454"/>
    <cellStyle name="Percent 2 25 3 10 3" xfId="34455"/>
    <cellStyle name="Percent 2 25 3 11" xfId="34456"/>
    <cellStyle name="Percent 2 25 3 11 2" xfId="34457"/>
    <cellStyle name="Percent 2 25 3 11 2 2" xfId="34458"/>
    <cellStyle name="Percent 2 25 3 11 3" xfId="34459"/>
    <cellStyle name="Percent 2 25 3 12" xfId="34460"/>
    <cellStyle name="Percent 2 25 3 12 2" xfId="34461"/>
    <cellStyle name="Percent 2 25 3 12 2 2" xfId="34462"/>
    <cellStyle name="Percent 2 25 3 12 3" xfId="34463"/>
    <cellStyle name="Percent 2 25 3 13" xfId="34464"/>
    <cellStyle name="Percent 2 25 3 13 2" xfId="34465"/>
    <cellStyle name="Percent 2 25 3 13 2 2" xfId="34466"/>
    <cellStyle name="Percent 2 25 3 13 3" xfId="34467"/>
    <cellStyle name="Percent 2 25 3 14" xfId="34468"/>
    <cellStyle name="Percent 2 25 3 14 2" xfId="34469"/>
    <cellStyle name="Percent 2 25 3 14 2 2" xfId="34470"/>
    <cellStyle name="Percent 2 25 3 14 3" xfId="34471"/>
    <cellStyle name="Percent 2 25 3 15" xfId="34472"/>
    <cellStyle name="Percent 2 25 3 15 2" xfId="34473"/>
    <cellStyle name="Percent 2 25 3 15 2 2" xfId="34474"/>
    <cellStyle name="Percent 2 25 3 15 3" xfId="34475"/>
    <cellStyle name="Percent 2 25 3 16" xfId="34476"/>
    <cellStyle name="Percent 2 25 3 16 2" xfId="34477"/>
    <cellStyle name="Percent 2 25 3 17" xfId="34478"/>
    <cellStyle name="Percent 2 25 3 18" xfId="34479"/>
    <cellStyle name="Percent 2 25 3 19" xfId="34480"/>
    <cellStyle name="Percent 2 25 3 2" xfId="34481"/>
    <cellStyle name="Percent 2 25 3 2 10" xfId="34482"/>
    <cellStyle name="Percent 2 25 3 2 2" xfId="34483"/>
    <cellStyle name="Percent 2 25 3 2 2 2" xfId="34484"/>
    <cellStyle name="Percent 2 25 3 2 3" xfId="34485"/>
    <cellStyle name="Percent 2 25 3 2 4" xfId="34486"/>
    <cellStyle name="Percent 2 25 3 2 5" xfId="34487"/>
    <cellStyle name="Percent 2 25 3 2 6" xfId="34488"/>
    <cellStyle name="Percent 2 25 3 2 7" xfId="34489"/>
    <cellStyle name="Percent 2 25 3 2 8" xfId="34490"/>
    <cellStyle name="Percent 2 25 3 2 9" xfId="34491"/>
    <cellStyle name="Percent 2 25 3 20" xfId="34492"/>
    <cellStyle name="Percent 2 25 3 21" xfId="34493"/>
    <cellStyle name="Percent 2 25 3 22" xfId="34494"/>
    <cellStyle name="Percent 2 25 3 23" xfId="34495"/>
    <cellStyle name="Percent 2 25 3 24" xfId="34496"/>
    <cellStyle name="Percent 2 25 3 3" xfId="34497"/>
    <cellStyle name="Percent 2 25 3 3 10" xfId="34498"/>
    <cellStyle name="Percent 2 25 3 3 2" xfId="34499"/>
    <cellStyle name="Percent 2 25 3 3 2 2" xfId="34500"/>
    <cellStyle name="Percent 2 25 3 3 3" xfId="34501"/>
    <cellStyle name="Percent 2 25 3 3 4" xfId="34502"/>
    <cellStyle name="Percent 2 25 3 3 5" xfId="34503"/>
    <cellStyle name="Percent 2 25 3 3 6" xfId="34504"/>
    <cellStyle name="Percent 2 25 3 3 7" xfId="34505"/>
    <cellStyle name="Percent 2 25 3 3 8" xfId="34506"/>
    <cellStyle name="Percent 2 25 3 3 9" xfId="34507"/>
    <cellStyle name="Percent 2 25 3 4" xfId="34508"/>
    <cellStyle name="Percent 2 25 3 4 2" xfId="34509"/>
    <cellStyle name="Percent 2 25 3 4 2 2" xfId="34510"/>
    <cellStyle name="Percent 2 25 3 4 3" xfId="34511"/>
    <cellStyle name="Percent 2 25 3 5" xfId="34512"/>
    <cellStyle name="Percent 2 25 3 5 2" xfId="34513"/>
    <cellStyle name="Percent 2 25 3 5 2 2" xfId="34514"/>
    <cellStyle name="Percent 2 25 3 5 3" xfId="34515"/>
    <cellStyle name="Percent 2 25 3 6" xfId="34516"/>
    <cellStyle name="Percent 2 25 3 6 2" xfId="34517"/>
    <cellStyle name="Percent 2 25 3 6 2 2" xfId="34518"/>
    <cellStyle name="Percent 2 25 3 6 3" xfId="34519"/>
    <cellStyle name="Percent 2 25 3 7" xfId="34520"/>
    <cellStyle name="Percent 2 25 3 7 2" xfId="34521"/>
    <cellStyle name="Percent 2 25 3 7 2 2" xfId="34522"/>
    <cellStyle name="Percent 2 25 3 7 3" xfId="34523"/>
    <cellStyle name="Percent 2 25 3 8" xfId="34524"/>
    <cellStyle name="Percent 2 25 3 8 2" xfId="34525"/>
    <cellStyle name="Percent 2 25 3 8 2 2" xfId="34526"/>
    <cellStyle name="Percent 2 25 3 8 3" xfId="34527"/>
    <cellStyle name="Percent 2 25 3 9" xfId="34528"/>
    <cellStyle name="Percent 2 25 3 9 2" xfId="34529"/>
    <cellStyle name="Percent 2 25 3 9 2 2" xfId="34530"/>
    <cellStyle name="Percent 2 25 3 9 3" xfId="34531"/>
    <cellStyle name="Percent 2 25 4" xfId="34532"/>
    <cellStyle name="Percent 2 25 4 10" xfId="34533"/>
    <cellStyle name="Percent 2 25 4 10 2" xfId="34534"/>
    <cellStyle name="Percent 2 25 4 10 2 2" xfId="34535"/>
    <cellStyle name="Percent 2 25 4 10 3" xfId="34536"/>
    <cellStyle name="Percent 2 25 4 11" xfId="34537"/>
    <cellStyle name="Percent 2 25 4 11 2" xfId="34538"/>
    <cellStyle name="Percent 2 25 4 11 2 2" xfId="34539"/>
    <cellStyle name="Percent 2 25 4 11 3" xfId="34540"/>
    <cellStyle name="Percent 2 25 4 12" xfId="34541"/>
    <cellStyle name="Percent 2 25 4 12 2" xfId="34542"/>
    <cellStyle name="Percent 2 25 4 12 2 2" xfId="34543"/>
    <cellStyle name="Percent 2 25 4 12 3" xfId="34544"/>
    <cellStyle name="Percent 2 25 4 13" xfId="34545"/>
    <cellStyle name="Percent 2 25 4 13 2" xfId="34546"/>
    <cellStyle name="Percent 2 25 4 13 2 2" xfId="34547"/>
    <cellStyle name="Percent 2 25 4 13 3" xfId="34548"/>
    <cellStyle name="Percent 2 25 4 14" xfId="34549"/>
    <cellStyle name="Percent 2 25 4 14 2" xfId="34550"/>
    <cellStyle name="Percent 2 25 4 14 2 2" xfId="34551"/>
    <cellStyle name="Percent 2 25 4 14 3" xfId="34552"/>
    <cellStyle name="Percent 2 25 4 15" xfId="34553"/>
    <cellStyle name="Percent 2 25 4 15 2" xfId="34554"/>
    <cellStyle name="Percent 2 25 4 15 2 2" xfId="34555"/>
    <cellStyle name="Percent 2 25 4 15 3" xfId="34556"/>
    <cellStyle name="Percent 2 25 4 16" xfId="34557"/>
    <cellStyle name="Percent 2 25 4 16 2" xfId="34558"/>
    <cellStyle name="Percent 2 25 4 17" xfId="34559"/>
    <cellStyle name="Percent 2 25 4 18" xfId="34560"/>
    <cellStyle name="Percent 2 25 4 19" xfId="34561"/>
    <cellStyle name="Percent 2 25 4 2" xfId="34562"/>
    <cellStyle name="Percent 2 25 4 2 10" xfId="34563"/>
    <cellStyle name="Percent 2 25 4 2 2" xfId="34564"/>
    <cellStyle name="Percent 2 25 4 2 2 2" xfId="34565"/>
    <cellStyle name="Percent 2 25 4 2 3" xfId="34566"/>
    <cellStyle name="Percent 2 25 4 2 4" xfId="34567"/>
    <cellStyle name="Percent 2 25 4 2 5" xfId="34568"/>
    <cellStyle name="Percent 2 25 4 2 6" xfId="34569"/>
    <cellStyle name="Percent 2 25 4 2 7" xfId="34570"/>
    <cellStyle name="Percent 2 25 4 2 8" xfId="34571"/>
    <cellStyle name="Percent 2 25 4 2 9" xfId="34572"/>
    <cellStyle name="Percent 2 25 4 20" xfId="34573"/>
    <cellStyle name="Percent 2 25 4 21" xfId="34574"/>
    <cellStyle name="Percent 2 25 4 22" xfId="34575"/>
    <cellStyle name="Percent 2 25 4 23" xfId="34576"/>
    <cellStyle name="Percent 2 25 4 24" xfId="34577"/>
    <cellStyle name="Percent 2 25 4 3" xfId="34578"/>
    <cellStyle name="Percent 2 25 4 3 10" xfId="34579"/>
    <cellStyle name="Percent 2 25 4 3 2" xfId="34580"/>
    <cellStyle name="Percent 2 25 4 3 2 2" xfId="34581"/>
    <cellStyle name="Percent 2 25 4 3 3" xfId="34582"/>
    <cellStyle name="Percent 2 25 4 3 4" xfId="34583"/>
    <cellStyle name="Percent 2 25 4 3 5" xfId="34584"/>
    <cellStyle name="Percent 2 25 4 3 6" xfId="34585"/>
    <cellStyle name="Percent 2 25 4 3 7" xfId="34586"/>
    <cellStyle name="Percent 2 25 4 3 8" xfId="34587"/>
    <cellStyle name="Percent 2 25 4 3 9" xfId="34588"/>
    <cellStyle name="Percent 2 25 4 4" xfId="34589"/>
    <cellStyle name="Percent 2 25 4 4 2" xfId="34590"/>
    <cellStyle name="Percent 2 25 4 4 2 2" xfId="34591"/>
    <cellStyle name="Percent 2 25 4 4 3" xfId="34592"/>
    <cellStyle name="Percent 2 25 4 5" xfId="34593"/>
    <cellStyle name="Percent 2 25 4 5 2" xfId="34594"/>
    <cellStyle name="Percent 2 25 4 5 2 2" xfId="34595"/>
    <cellStyle name="Percent 2 25 4 5 3" xfId="34596"/>
    <cellStyle name="Percent 2 25 4 6" xfId="34597"/>
    <cellStyle name="Percent 2 25 4 6 2" xfId="34598"/>
    <cellStyle name="Percent 2 25 4 6 2 2" xfId="34599"/>
    <cellStyle name="Percent 2 25 4 6 3" xfId="34600"/>
    <cellStyle name="Percent 2 25 4 7" xfId="34601"/>
    <cellStyle name="Percent 2 25 4 7 2" xfId="34602"/>
    <cellStyle name="Percent 2 25 4 7 2 2" xfId="34603"/>
    <cellStyle name="Percent 2 25 4 7 3" xfId="34604"/>
    <cellStyle name="Percent 2 25 4 8" xfId="34605"/>
    <cellStyle name="Percent 2 25 4 8 2" xfId="34606"/>
    <cellStyle name="Percent 2 25 4 8 2 2" xfId="34607"/>
    <cellStyle name="Percent 2 25 4 8 3" xfId="34608"/>
    <cellStyle name="Percent 2 25 4 9" xfId="34609"/>
    <cellStyle name="Percent 2 25 4 9 2" xfId="34610"/>
    <cellStyle name="Percent 2 25 4 9 2 2" xfId="34611"/>
    <cellStyle name="Percent 2 25 4 9 3" xfId="34612"/>
    <cellStyle name="Percent 2 25 5" xfId="34613"/>
    <cellStyle name="Percent 2 25 5 10" xfId="34614"/>
    <cellStyle name="Percent 2 25 5 10 2" xfId="34615"/>
    <cellStyle name="Percent 2 25 5 10 2 2" xfId="34616"/>
    <cellStyle name="Percent 2 25 5 10 3" xfId="34617"/>
    <cellStyle name="Percent 2 25 5 11" xfId="34618"/>
    <cellStyle name="Percent 2 25 5 11 2" xfId="34619"/>
    <cellStyle name="Percent 2 25 5 11 2 2" xfId="34620"/>
    <cellStyle name="Percent 2 25 5 11 3" xfId="34621"/>
    <cellStyle name="Percent 2 25 5 12" xfId="34622"/>
    <cellStyle name="Percent 2 25 5 12 2" xfId="34623"/>
    <cellStyle name="Percent 2 25 5 12 2 2" xfId="34624"/>
    <cellStyle name="Percent 2 25 5 12 3" xfId="34625"/>
    <cellStyle name="Percent 2 25 5 13" xfId="34626"/>
    <cellStyle name="Percent 2 25 5 13 2" xfId="34627"/>
    <cellStyle name="Percent 2 25 5 13 2 2" xfId="34628"/>
    <cellStyle name="Percent 2 25 5 13 3" xfId="34629"/>
    <cellStyle name="Percent 2 25 5 14" xfId="34630"/>
    <cellStyle name="Percent 2 25 5 14 2" xfId="34631"/>
    <cellStyle name="Percent 2 25 5 14 2 2" xfId="34632"/>
    <cellStyle name="Percent 2 25 5 14 3" xfId="34633"/>
    <cellStyle name="Percent 2 25 5 15" xfId="34634"/>
    <cellStyle name="Percent 2 25 5 15 2" xfId="34635"/>
    <cellStyle name="Percent 2 25 5 15 2 2" xfId="34636"/>
    <cellStyle name="Percent 2 25 5 15 3" xfId="34637"/>
    <cellStyle name="Percent 2 25 5 16" xfId="34638"/>
    <cellStyle name="Percent 2 25 5 16 2" xfId="34639"/>
    <cellStyle name="Percent 2 25 5 17" xfId="34640"/>
    <cellStyle name="Percent 2 25 5 18" xfId="34641"/>
    <cellStyle name="Percent 2 25 5 19" xfId="34642"/>
    <cellStyle name="Percent 2 25 5 2" xfId="34643"/>
    <cellStyle name="Percent 2 25 5 2 10" xfId="34644"/>
    <cellStyle name="Percent 2 25 5 2 2" xfId="34645"/>
    <cellStyle name="Percent 2 25 5 2 2 2" xfId="34646"/>
    <cellStyle name="Percent 2 25 5 2 3" xfId="34647"/>
    <cellStyle name="Percent 2 25 5 2 4" xfId="34648"/>
    <cellStyle name="Percent 2 25 5 2 5" xfId="34649"/>
    <cellStyle name="Percent 2 25 5 2 6" xfId="34650"/>
    <cellStyle name="Percent 2 25 5 2 7" xfId="34651"/>
    <cellStyle name="Percent 2 25 5 2 8" xfId="34652"/>
    <cellStyle name="Percent 2 25 5 2 9" xfId="34653"/>
    <cellStyle name="Percent 2 25 5 20" xfId="34654"/>
    <cellStyle name="Percent 2 25 5 21" xfId="34655"/>
    <cellStyle name="Percent 2 25 5 22" xfId="34656"/>
    <cellStyle name="Percent 2 25 5 23" xfId="34657"/>
    <cellStyle name="Percent 2 25 5 24" xfId="34658"/>
    <cellStyle name="Percent 2 25 5 3" xfId="34659"/>
    <cellStyle name="Percent 2 25 5 3 10" xfId="34660"/>
    <cellStyle name="Percent 2 25 5 3 2" xfId="34661"/>
    <cellStyle name="Percent 2 25 5 3 2 2" xfId="34662"/>
    <cellStyle name="Percent 2 25 5 3 3" xfId="34663"/>
    <cellStyle name="Percent 2 25 5 3 4" xfId="34664"/>
    <cellStyle name="Percent 2 25 5 3 5" xfId="34665"/>
    <cellStyle name="Percent 2 25 5 3 6" xfId="34666"/>
    <cellStyle name="Percent 2 25 5 3 7" xfId="34667"/>
    <cellStyle name="Percent 2 25 5 3 8" xfId="34668"/>
    <cellStyle name="Percent 2 25 5 3 9" xfId="34669"/>
    <cellStyle name="Percent 2 25 5 4" xfId="34670"/>
    <cellStyle name="Percent 2 25 5 4 2" xfId="34671"/>
    <cellStyle name="Percent 2 25 5 4 2 2" xfId="34672"/>
    <cellStyle name="Percent 2 25 5 4 3" xfId="34673"/>
    <cellStyle name="Percent 2 25 5 5" xfId="34674"/>
    <cellStyle name="Percent 2 25 5 5 2" xfId="34675"/>
    <cellStyle name="Percent 2 25 5 5 2 2" xfId="34676"/>
    <cellStyle name="Percent 2 25 5 5 3" xfId="34677"/>
    <cellStyle name="Percent 2 25 5 6" xfId="34678"/>
    <cellStyle name="Percent 2 25 5 6 2" xfId="34679"/>
    <cellStyle name="Percent 2 25 5 6 2 2" xfId="34680"/>
    <cellStyle name="Percent 2 25 5 6 3" xfId="34681"/>
    <cellStyle name="Percent 2 25 5 7" xfId="34682"/>
    <cellStyle name="Percent 2 25 5 7 2" xfId="34683"/>
    <cellStyle name="Percent 2 25 5 7 2 2" xfId="34684"/>
    <cellStyle name="Percent 2 25 5 7 3" xfId="34685"/>
    <cellStyle name="Percent 2 25 5 8" xfId="34686"/>
    <cellStyle name="Percent 2 25 5 8 2" xfId="34687"/>
    <cellStyle name="Percent 2 25 5 8 2 2" xfId="34688"/>
    <cellStyle name="Percent 2 25 5 8 3" xfId="34689"/>
    <cellStyle name="Percent 2 25 5 9" xfId="34690"/>
    <cellStyle name="Percent 2 25 5 9 2" xfId="34691"/>
    <cellStyle name="Percent 2 25 5 9 2 2" xfId="34692"/>
    <cellStyle name="Percent 2 25 5 9 3" xfId="34693"/>
    <cellStyle name="Percent 2 25 6" xfId="34694"/>
    <cellStyle name="Percent 2 25 6 10" xfId="34695"/>
    <cellStyle name="Percent 2 25 6 2" xfId="34696"/>
    <cellStyle name="Percent 2 25 6 2 2" xfId="34697"/>
    <cellStyle name="Percent 2 25 6 3" xfId="34698"/>
    <cellStyle name="Percent 2 25 6 4" xfId="34699"/>
    <cellStyle name="Percent 2 25 6 5" xfId="34700"/>
    <cellStyle name="Percent 2 25 6 6" xfId="34701"/>
    <cellStyle name="Percent 2 25 6 7" xfId="34702"/>
    <cellStyle name="Percent 2 25 6 8" xfId="34703"/>
    <cellStyle name="Percent 2 25 6 9" xfId="34704"/>
    <cellStyle name="Percent 2 25 7" xfId="34705"/>
    <cellStyle name="Percent 2 25 7 10" xfId="34706"/>
    <cellStyle name="Percent 2 25 7 2" xfId="34707"/>
    <cellStyle name="Percent 2 25 7 2 2" xfId="34708"/>
    <cellStyle name="Percent 2 25 7 3" xfId="34709"/>
    <cellStyle name="Percent 2 25 7 4" xfId="34710"/>
    <cellStyle name="Percent 2 25 7 5" xfId="34711"/>
    <cellStyle name="Percent 2 25 7 6" xfId="34712"/>
    <cellStyle name="Percent 2 25 7 7" xfId="34713"/>
    <cellStyle name="Percent 2 25 7 8" xfId="34714"/>
    <cellStyle name="Percent 2 25 7 9" xfId="34715"/>
    <cellStyle name="Percent 2 25 8" xfId="34716"/>
    <cellStyle name="Percent 2 25 8 2" xfId="34717"/>
    <cellStyle name="Percent 2 25 8 2 2" xfId="34718"/>
    <cellStyle name="Percent 2 25 8 3" xfId="34719"/>
    <cellStyle name="Percent 2 25 9" xfId="34720"/>
    <cellStyle name="Percent 2 25 9 2" xfId="34721"/>
    <cellStyle name="Percent 2 25 9 2 2" xfId="34722"/>
    <cellStyle name="Percent 2 25 9 3" xfId="34723"/>
    <cellStyle name="Percent 2 26" xfId="34724"/>
    <cellStyle name="Percent 2 26 10" xfId="34725"/>
    <cellStyle name="Percent 2 26 10 2" xfId="34726"/>
    <cellStyle name="Percent 2 26 10 2 2" xfId="34727"/>
    <cellStyle name="Percent 2 26 10 3" xfId="34728"/>
    <cellStyle name="Percent 2 26 11" xfId="34729"/>
    <cellStyle name="Percent 2 26 11 2" xfId="34730"/>
    <cellStyle name="Percent 2 26 11 2 2" xfId="34731"/>
    <cellStyle name="Percent 2 26 11 3" xfId="34732"/>
    <cellStyle name="Percent 2 26 12" xfId="34733"/>
    <cellStyle name="Percent 2 26 12 2" xfId="34734"/>
    <cellStyle name="Percent 2 26 12 2 2" xfId="34735"/>
    <cellStyle name="Percent 2 26 12 3" xfId="34736"/>
    <cellStyle name="Percent 2 26 13" xfId="34737"/>
    <cellStyle name="Percent 2 26 13 2" xfId="34738"/>
    <cellStyle name="Percent 2 26 13 2 2" xfId="34739"/>
    <cellStyle name="Percent 2 26 13 3" xfId="34740"/>
    <cellStyle name="Percent 2 26 14" xfId="34741"/>
    <cellStyle name="Percent 2 26 14 2" xfId="34742"/>
    <cellStyle name="Percent 2 26 14 2 2" xfId="34743"/>
    <cellStyle name="Percent 2 26 14 3" xfId="34744"/>
    <cellStyle name="Percent 2 26 15" xfId="34745"/>
    <cellStyle name="Percent 2 26 15 2" xfId="34746"/>
    <cellStyle name="Percent 2 26 15 2 2" xfId="34747"/>
    <cellStyle name="Percent 2 26 15 3" xfId="34748"/>
    <cellStyle name="Percent 2 26 16" xfId="34749"/>
    <cellStyle name="Percent 2 26 16 2" xfId="34750"/>
    <cellStyle name="Percent 2 26 16 2 2" xfId="34751"/>
    <cellStyle name="Percent 2 26 16 3" xfId="34752"/>
    <cellStyle name="Percent 2 26 17" xfId="34753"/>
    <cellStyle name="Percent 2 26 17 2" xfId="34754"/>
    <cellStyle name="Percent 2 26 17 2 2" xfId="34755"/>
    <cellStyle name="Percent 2 26 17 3" xfId="34756"/>
    <cellStyle name="Percent 2 26 18" xfId="34757"/>
    <cellStyle name="Percent 2 26 18 2" xfId="34758"/>
    <cellStyle name="Percent 2 26 18 2 2" xfId="34759"/>
    <cellStyle name="Percent 2 26 18 3" xfId="34760"/>
    <cellStyle name="Percent 2 26 19" xfId="34761"/>
    <cellStyle name="Percent 2 26 19 2" xfId="34762"/>
    <cellStyle name="Percent 2 26 19 2 2" xfId="34763"/>
    <cellStyle name="Percent 2 26 19 3" xfId="34764"/>
    <cellStyle name="Percent 2 26 2" xfId="34765"/>
    <cellStyle name="Percent 2 26 2 10" xfId="34766"/>
    <cellStyle name="Percent 2 26 2 10 2" xfId="34767"/>
    <cellStyle name="Percent 2 26 2 10 2 2" xfId="34768"/>
    <cellStyle name="Percent 2 26 2 10 3" xfId="34769"/>
    <cellStyle name="Percent 2 26 2 11" xfId="34770"/>
    <cellStyle name="Percent 2 26 2 11 2" xfId="34771"/>
    <cellStyle name="Percent 2 26 2 11 2 2" xfId="34772"/>
    <cellStyle name="Percent 2 26 2 11 3" xfId="34773"/>
    <cellStyle name="Percent 2 26 2 12" xfId="34774"/>
    <cellStyle name="Percent 2 26 2 12 2" xfId="34775"/>
    <cellStyle name="Percent 2 26 2 12 2 2" xfId="34776"/>
    <cellStyle name="Percent 2 26 2 12 3" xfId="34777"/>
    <cellStyle name="Percent 2 26 2 13" xfId="34778"/>
    <cellStyle name="Percent 2 26 2 13 2" xfId="34779"/>
    <cellStyle name="Percent 2 26 2 13 2 2" xfId="34780"/>
    <cellStyle name="Percent 2 26 2 13 3" xfId="34781"/>
    <cellStyle name="Percent 2 26 2 14" xfId="34782"/>
    <cellStyle name="Percent 2 26 2 14 2" xfId="34783"/>
    <cellStyle name="Percent 2 26 2 14 2 2" xfId="34784"/>
    <cellStyle name="Percent 2 26 2 14 3" xfId="34785"/>
    <cellStyle name="Percent 2 26 2 15" xfId="34786"/>
    <cellStyle name="Percent 2 26 2 15 2" xfId="34787"/>
    <cellStyle name="Percent 2 26 2 15 2 2" xfId="34788"/>
    <cellStyle name="Percent 2 26 2 15 3" xfId="34789"/>
    <cellStyle name="Percent 2 26 2 16" xfId="34790"/>
    <cellStyle name="Percent 2 26 2 16 2" xfId="34791"/>
    <cellStyle name="Percent 2 26 2 17" xfId="34792"/>
    <cellStyle name="Percent 2 26 2 18" xfId="34793"/>
    <cellStyle name="Percent 2 26 2 19" xfId="34794"/>
    <cellStyle name="Percent 2 26 2 2" xfId="34795"/>
    <cellStyle name="Percent 2 26 2 2 10" xfId="34796"/>
    <cellStyle name="Percent 2 26 2 2 2" xfId="34797"/>
    <cellStyle name="Percent 2 26 2 2 2 2" xfId="34798"/>
    <cellStyle name="Percent 2 26 2 2 3" xfId="34799"/>
    <cellStyle name="Percent 2 26 2 2 4" xfId="34800"/>
    <cellStyle name="Percent 2 26 2 2 5" xfId="34801"/>
    <cellStyle name="Percent 2 26 2 2 6" xfId="34802"/>
    <cellStyle name="Percent 2 26 2 2 7" xfId="34803"/>
    <cellStyle name="Percent 2 26 2 2 8" xfId="34804"/>
    <cellStyle name="Percent 2 26 2 2 9" xfId="34805"/>
    <cellStyle name="Percent 2 26 2 20" xfId="34806"/>
    <cellStyle name="Percent 2 26 2 21" xfId="34807"/>
    <cellStyle name="Percent 2 26 2 22" xfId="34808"/>
    <cellStyle name="Percent 2 26 2 23" xfId="34809"/>
    <cellStyle name="Percent 2 26 2 24" xfId="34810"/>
    <cellStyle name="Percent 2 26 2 3" xfId="34811"/>
    <cellStyle name="Percent 2 26 2 3 10" xfId="34812"/>
    <cellStyle name="Percent 2 26 2 3 2" xfId="34813"/>
    <cellStyle name="Percent 2 26 2 3 2 2" xfId="34814"/>
    <cellStyle name="Percent 2 26 2 3 3" xfId="34815"/>
    <cellStyle name="Percent 2 26 2 3 4" xfId="34816"/>
    <cellStyle name="Percent 2 26 2 3 5" xfId="34817"/>
    <cellStyle name="Percent 2 26 2 3 6" xfId="34818"/>
    <cellStyle name="Percent 2 26 2 3 7" xfId="34819"/>
    <cellStyle name="Percent 2 26 2 3 8" xfId="34820"/>
    <cellStyle name="Percent 2 26 2 3 9" xfId="34821"/>
    <cellStyle name="Percent 2 26 2 4" xfId="34822"/>
    <cellStyle name="Percent 2 26 2 4 2" xfId="34823"/>
    <cellStyle name="Percent 2 26 2 4 2 2" xfId="34824"/>
    <cellStyle name="Percent 2 26 2 4 3" xfId="34825"/>
    <cellStyle name="Percent 2 26 2 5" xfId="34826"/>
    <cellStyle name="Percent 2 26 2 5 2" xfId="34827"/>
    <cellStyle name="Percent 2 26 2 5 2 2" xfId="34828"/>
    <cellStyle name="Percent 2 26 2 5 3" xfId="34829"/>
    <cellStyle name="Percent 2 26 2 6" xfId="34830"/>
    <cellStyle name="Percent 2 26 2 6 2" xfId="34831"/>
    <cellStyle name="Percent 2 26 2 6 2 2" xfId="34832"/>
    <cellStyle name="Percent 2 26 2 6 3" xfId="34833"/>
    <cellStyle name="Percent 2 26 2 7" xfId="34834"/>
    <cellStyle name="Percent 2 26 2 7 2" xfId="34835"/>
    <cellStyle name="Percent 2 26 2 7 2 2" xfId="34836"/>
    <cellStyle name="Percent 2 26 2 7 3" xfId="34837"/>
    <cellStyle name="Percent 2 26 2 8" xfId="34838"/>
    <cellStyle name="Percent 2 26 2 8 2" xfId="34839"/>
    <cellStyle name="Percent 2 26 2 8 2 2" xfId="34840"/>
    <cellStyle name="Percent 2 26 2 8 3" xfId="34841"/>
    <cellStyle name="Percent 2 26 2 9" xfId="34842"/>
    <cellStyle name="Percent 2 26 2 9 2" xfId="34843"/>
    <cellStyle name="Percent 2 26 2 9 2 2" xfId="34844"/>
    <cellStyle name="Percent 2 26 2 9 3" xfId="34845"/>
    <cellStyle name="Percent 2 26 20" xfId="34846"/>
    <cellStyle name="Percent 2 26 20 2" xfId="34847"/>
    <cellStyle name="Percent 2 26 21" xfId="34848"/>
    <cellStyle name="Percent 2 26 22" xfId="34849"/>
    <cellStyle name="Percent 2 26 23" xfId="34850"/>
    <cellStyle name="Percent 2 26 24" xfId="34851"/>
    <cellStyle name="Percent 2 26 25" xfId="34852"/>
    <cellStyle name="Percent 2 26 26" xfId="34853"/>
    <cellStyle name="Percent 2 26 27" xfId="34854"/>
    <cellStyle name="Percent 2 26 28" xfId="34855"/>
    <cellStyle name="Percent 2 26 3" xfId="34856"/>
    <cellStyle name="Percent 2 26 3 10" xfId="34857"/>
    <cellStyle name="Percent 2 26 3 10 2" xfId="34858"/>
    <cellStyle name="Percent 2 26 3 10 2 2" xfId="34859"/>
    <cellStyle name="Percent 2 26 3 10 3" xfId="34860"/>
    <cellStyle name="Percent 2 26 3 11" xfId="34861"/>
    <cellStyle name="Percent 2 26 3 11 2" xfId="34862"/>
    <cellStyle name="Percent 2 26 3 11 2 2" xfId="34863"/>
    <cellStyle name="Percent 2 26 3 11 3" xfId="34864"/>
    <cellStyle name="Percent 2 26 3 12" xfId="34865"/>
    <cellStyle name="Percent 2 26 3 12 2" xfId="34866"/>
    <cellStyle name="Percent 2 26 3 12 2 2" xfId="34867"/>
    <cellStyle name="Percent 2 26 3 12 3" xfId="34868"/>
    <cellStyle name="Percent 2 26 3 13" xfId="34869"/>
    <cellStyle name="Percent 2 26 3 13 2" xfId="34870"/>
    <cellStyle name="Percent 2 26 3 13 2 2" xfId="34871"/>
    <cellStyle name="Percent 2 26 3 13 3" xfId="34872"/>
    <cellStyle name="Percent 2 26 3 14" xfId="34873"/>
    <cellStyle name="Percent 2 26 3 14 2" xfId="34874"/>
    <cellStyle name="Percent 2 26 3 14 2 2" xfId="34875"/>
    <cellStyle name="Percent 2 26 3 14 3" xfId="34876"/>
    <cellStyle name="Percent 2 26 3 15" xfId="34877"/>
    <cellStyle name="Percent 2 26 3 15 2" xfId="34878"/>
    <cellStyle name="Percent 2 26 3 15 2 2" xfId="34879"/>
    <cellStyle name="Percent 2 26 3 15 3" xfId="34880"/>
    <cellStyle name="Percent 2 26 3 16" xfId="34881"/>
    <cellStyle name="Percent 2 26 3 16 2" xfId="34882"/>
    <cellStyle name="Percent 2 26 3 17" xfId="34883"/>
    <cellStyle name="Percent 2 26 3 18" xfId="34884"/>
    <cellStyle name="Percent 2 26 3 19" xfId="34885"/>
    <cellStyle name="Percent 2 26 3 2" xfId="34886"/>
    <cellStyle name="Percent 2 26 3 2 10" xfId="34887"/>
    <cellStyle name="Percent 2 26 3 2 2" xfId="34888"/>
    <cellStyle name="Percent 2 26 3 2 2 2" xfId="34889"/>
    <cellStyle name="Percent 2 26 3 2 3" xfId="34890"/>
    <cellStyle name="Percent 2 26 3 2 4" xfId="34891"/>
    <cellStyle name="Percent 2 26 3 2 5" xfId="34892"/>
    <cellStyle name="Percent 2 26 3 2 6" xfId="34893"/>
    <cellStyle name="Percent 2 26 3 2 7" xfId="34894"/>
    <cellStyle name="Percent 2 26 3 2 8" xfId="34895"/>
    <cellStyle name="Percent 2 26 3 2 9" xfId="34896"/>
    <cellStyle name="Percent 2 26 3 20" xfId="34897"/>
    <cellStyle name="Percent 2 26 3 21" xfId="34898"/>
    <cellStyle name="Percent 2 26 3 22" xfId="34899"/>
    <cellStyle name="Percent 2 26 3 23" xfId="34900"/>
    <cellStyle name="Percent 2 26 3 24" xfId="34901"/>
    <cellStyle name="Percent 2 26 3 3" xfId="34902"/>
    <cellStyle name="Percent 2 26 3 3 10" xfId="34903"/>
    <cellStyle name="Percent 2 26 3 3 2" xfId="34904"/>
    <cellStyle name="Percent 2 26 3 3 2 2" xfId="34905"/>
    <cellStyle name="Percent 2 26 3 3 3" xfId="34906"/>
    <cellStyle name="Percent 2 26 3 3 4" xfId="34907"/>
    <cellStyle name="Percent 2 26 3 3 5" xfId="34908"/>
    <cellStyle name="Percent 2 26 3 3 6" xfId="34909"/>
    <cellStyle name="Percent 2 26 3 3 7" xfId="34910"/>
    <cellStyle name="Percent 2 26 3 3 8" xfId="34911"/>
    <cellStyle name="Percent 2 26 3 3 9" xfId="34912"/>
    <cellStyle name="Percent 2 26 3 4" xfId="34913"/>
    <cellStyle name="Percent 2 26 3 4 2" xfId="34914"/>
    <cellStyle name="Percent 2 26 3 4 2 2" xfId="34915"/>
    <cellStyle name="Percent 2 26 3 4 3" xfId="34916"/>
    <cellStyle name="Percent 2 26 3 5" xfId="34917"/>
    <cellStyle name="Percent 2 26 3 5 2" xfId="34918"/>
    <cellStyle name="Percent 2 26 3 5 2 2" xfId="34919"/>
    <cellStyle name="Percent 2 26 3 5 3" xfId="34920"/>
    <cellStyle name="Percent 2 26 3 6" xfId="34921"/>
    <cellStyle name="Percent 2 26 3 6 2" xfId="34922"/>
    <cellStyle name="Percent 2 26 3 6 2 2" xfId="34923"/>
    <cellStyle name="Percent 2 26 3 6 3" xfId="34924"/>
    <cellStyle name="Percent 2 26 3 7" xfId="34925"/>
    <cellStyle name="Percent 2 26 3 7 2" xfId="34926"/>
    <cellStyle name="Percent 2 26 3 7 2 2" xfId="34927"/>
    <cellStyle name="Percent 2 26 3 7 3" xfId="34928"/>
    <cellStyle name="Percent 2 26 3 8" xfId="34929"/>
    <cellStyle name="Percent 2 26 3 8 2" xfId="34930"/>
    <cellStyle name="Percent 2 26 3 8 2 2" xfId="34931"/>
    <cellStyle name="Percent 2 26 3 8 3" xfId="34932"/>
    <cellStyle name="Percent 2 26 3 9" xfId="34933"/>
    <cellStyle name="Percent 2 26 3 9 2" xfId="34934"/>
    <cellStyle name="Percent 2 26 3 9 2 2" xfId="34935"/>
    <cellStyle name="Percent 2 26 3 9 3" xfId="34936"/>
    <cellStyle name="Percent 2 26 4" xfId="34937"/>
    <cellStyle name="Percent 2 26 4 10" xfId="34938"/>
    <cellStyle name="Percent 2 26 4 10 2" xfId="34939"/>
    <cellStyle name="Percent 2 26 4 10 2 2" xfId="34940"/>
    <cellStyle name="Percent 2 26 4 10 3" xfId="34941"/>
    <cellStyle name="Percent 2 26 4 11" xfId="34942"/>
    <cellStyle name="Percent 2 26 4 11 2" xfId="34943"/>
    <cellStyle name="Percent 2 26 4 11 2 2" xfId="34944"/>
    <cellStyle name="Percent 2 26 4 11 3" xfId="34945"/>
    <cellStyle name="Percent 2 26 4 12" xfId="34946"/>
    <cellStyle name="Percent 2 26 4 12 2" xfId="34947"/>
    <cellStyle name="Percent 2 26 4 12 2 2" xfId="34948"/>
    <cellStyle name="Percent 2 26 4 12 3" xfId="34949"/>
    <cellStyle name="Percent 2 26 4 13" xfId="34950"/>
    <cellStyle name="Percent 2 26 4 13 2" xfId="34951"/>
    <cellStyle name="Percent 2 26 4 13 2 2" xfId="34952"/>
    <cellStyle name="Percent 2 26 4 13 3" xfId="34953"/>
    <cellStyle name="Percent 2 26 4 14" xfId="34954"/>
    <cellStyle name="Percent 2 26 4 14 2" xfId="34955"/>
    <cellStyle name="Percent 2 26 4 14 2 2" xfId="34956"/>
    <cellStyle name="Percent 2 26 4 14 3" xfId="34957"/>
    <cellStyle name="Percent 2 26 4 15" xfId="34958"/>
    <cellStyle name="Percent 2 26 4 15 2" xfId="34959"/>
    <cellStyle name="Percent 2 26 4 15 2 2" xfId="34960"/>
    <cellStyle name="Percent 2 26 4 15 3" xfId="34961"/>
    <cellStyle name="Percent 2 26 4 16" xfId="34962"/>
    <cellStyle name="Percent 2 26 4 16 2" xfId="34963"/>
    <cellStyle name="Percent 2 26 4 17" xfId="34964"/>
    <cellStyle name="Percent 2 26 4 18" xfId="34965"/>
    <cellStyle name="Percent 2 26 4 19" xfId="34966"/>
    <cellStyle name="Percent 2 26 4 2" xfId="34967"/>
    <cellStyle name="Percent 2 26 4 2 10" xfId="34968"/>
    <cellStyle name="Percent 2 26 4 2 2" xfId="34969"/>
    <cellStyle name="Percent 2 26 4 2 2 2" xfId="34970"/>
    <cellStyle name="Percent 2 26 4 2 3" xfId="34971"/>
    <cellStyle name="Percent 2 26 4 2 4" xfId="34972"/>
    <cellStyle name="Percent 2 26 4 2 5" xfId="34973"/>
    <cellStyle name="Percent 2 26 4 2 6" xfId="34974"/>
    <cellStyle name="Percent 2 26 4 2 7" xfId="34975"/>
    <cellStyle name="Percent 2 26 4 2 8" xfId="34976"/>
    <cellStyle name="Percent 2 26 4 2 9" xfId="34977"/>
    <cellStyle name="Percent 2 26 4 20" xfId="34978"/>
    <cellStyle name="Percent 2 26 4 21" xfId="34979"/>
    <cellStyle name="Percent 2 26 4 22" xfId="34980"/>
    <cellStyle name="Percent 2 26 4 23" xfId="34981"/>
    <cellStyle name="Percent 2 26 4 24" xfId="34982"/>
    <cellStyle name="Percent 2 26 4 3" xfId="34983"/>
    <cellStyle name="Percent 2 26 4 3 10" xfId="34984"/>
    <cellStyle name="Percent 2 26 4 3 2" xfId="34985"/>
    <cellStyle name="Percent 2 26 4 3 2 2" xfId="34986"/>
    <cellStyle name="Percent 2 26 4 3 3" xfId="34987"/>
    <cellStyle name="Percent 2 26 4 3 4" xfId="34988"/>
    <cellStyle name="Percent 2 26 4 3 5" xfId="34989"/>
    <cellStyle name="Percent 2 26 4 3 6" xfId="34990"/>
    <cellStyle name="Percent 2 26 4 3 7" xfId="34991"/>
    <cellStyle name="Percent 2 26 4 3 8" xfId="34992"/>
    <cellStyle name="Percent 2 26 4 3 9" xfId="34993"/>
    <cellStyle name="Percent 2 26 4 4" xfId="34994"/>
    <cellStyle name="Percent 2 26 4 4 2" xfId="34995"/>
    <cellStyle name="Percent 2 26 4 4 2 2" xfId="34996"/>
    <cellStyle name="Percent 2 26 4 4 3" xfId="34997"/>
    <cellStyle name="Percent 2 26 4 5" xfId="34998"/>
    <cellStyle name="Percent 2 26 4 5 2" xfId="34999"/>
    <cellStyle name="Percent 2 26 4 5 2 2" xfId="35000"/>
    <cellStyle name="Percent 2 26 4 5 3" xfId="35001"/>
    <cellStyle name="Percent 2 26 4 6" xfId="35002"/>
    <cellStyle name="Percent 2 26 4 6 2" xfId="35003"/>
    <cellStyle name="Percent 2 26 4 6 2 2" xfId="35004"/>
    <cellStyle name="Percent 2 26 4 6 3" xfId="35005"/>
    <cellStyle name="Percent 2 26 4 7" xfId="35006"/>
    <cellStyle name="Percent 2 26 4 7 2" xfId="35007"/>
    <cellStyle name="Percent 2 26 4 7 2 2" xfId="35008"/>
    <cellStyle name="Percent 2 26 4 7 3" xfId="35009"/>
    <cellStyle name="Percent 2 26 4 8" xfId="35010"/>
    <cellStyle name="Percent 2 26 4 8 2" xfId="35011"/>
    <cellStyle name="Percent 2 26 4 8 2 2" xfId="35012"/>
    <cellStyle name="Percent 2 26 4 8 3" xfId="35013"/>
    <cellStyle name="Percent 2 26 4 9" xfId="35014"/>
    <cellStyle name="Percent 2 26 4 9 2" xfId="35015"/>
    <cellStyle name="Percent 2 26 4 9 2 2" xfId="35016"/>
    <cellStyle name="Percent 2 26 4 9 3" xfId="35017"/>
    <cellStyle name="Percent 2 26 5" xfId="35018"/>
    <cellStyle name="Percent 2 26 5 10" xfId="35019"/>
    <cellStyle name="Percent 2 26 5 10 2" xfId="35020"/>
    <cellStyle name="Percent 2 26 5 10 2 2" xfId="35021"/>
    <cellStyle name="Percent 2 26 5 10 3" xfId="35022"/>
    <cellStyle name="Percent 2 26 5 11" xfId="35023"/>
    <cellStyle name="Percent 2 26 5 11 2" xfId="35024"/>
    <cellStyle name="Percent 2 26 5 11 2 2" xfId="35025"/>
    <cellStyle name="Percent 2 26 5 11 3" xfId="35026"/>
    <cellStyle name="Percent 2 26 5 12" xfId="35027"/>
    <cellStyle name="Percent 2 26 5 12 2" xfId="35028"/>
    <cellStyle name="Percent 2 26 5 12 2 2" xfId="35029"/>
    <cellStyle name="Percent 2 26 5 12 3" xfId="35030"/>
    <cellStyle name="Percent 2 26 5 13" xfId="35031"/>
    <cellStyle name="Percent 2 26 5 13 2" xfId="35032"/>
    <cellStyle name="Percent 2 26 5 13 2 2" xfId="35033"/>
    <cellStyle name="Percent 2 26 5 13 3" xfId="35034"/>
    <cellStyle name="Percent 2 26 5 14" xfId="35035"/>
    <cellStyle name="Percent 2 26 5 14 2" xfId="35036"/>
    <cellStyle name="Percent 2 26 5 14 2 2" xfId="35037"/>
    <cellStyle name="Percent 2 26 5 14 3" xfId="35038"/>
    <cellStyle name="Percent 2 26 5 15" xfId="35039"/>
    <cellStyle name="Percent 2 26 5 15 2" xfId="35040"/>
    <cellStyle name="Percent 2 26 5 15 2 2" xfId="35041"/>
    <cellStyle name="Percent 2 26 5 15 3" xfId="35042"/>
    <cellStyle name="Percent 2 26 5 16" xfId="35043"/>
    <cellStyle name="Percent 2 26 5 16 2" xfId="35044"/>
    <cellStyle name="Percent 2 26 5 17" xfId="35045"/>
    <cellStyle name="Percent 2 26 5 18" xfId="35046"/>
    <cellStyle name="Percent 2 26 5 19" xfId="35047"/>
    <cellStyle name="Percent 2 26 5 2" xfId="35048"/>
    <cellStyle name="Percent 2 26 5 2 10" xfId="35049"/>
    <cellStyle name="Percent 2 26 5 2 2" xfId="35050"/>
    <cellStyle name="Percent 2 26 5 2 2 2" xfId="35051"/>
    <cellStyle name="Percent 2 26 5 2 3" xfId="35052"/>
    <cellStyle name="Percent 2 26 5 2 4" xfId="35053"/>
    <cellStyle name="Percent 2 26 5 2 5" xfId="35054"/>
    <cellStyle name="Percent 2 26 5 2 6" xfId="35055"/>
    <cellStyle name="Percent 2 26 5 2 7" xfId="35056"/>
    <cellStyle name="Percent 2 26 5 2 8" xfId="35057"/>
    <cellStyle name="Percent 2 26 5 2 9" xfId="35058"/>
    <cellStyle name="Percent 2 26 5 20" xfId="35059"/>
    <cellStyle name="Percent 2 26 5 21" xfId="35060"/>
    <cellStyle name="Percent 2 26 5 22" xfId="35061"/>
    <cellStyle name="Percent 2 26 5 23" xfId="35062"/>
    <cellStyle name="Percent 2 26 5 24" xfId="35063"/>
    <cellStyle name="Percent 2 26 5 3" xfId="35064"/>
    <cellStyle name="Percent 2 26 5 3 10" xfId="35065"/>
    <cellStyle name="Percent 2 26 5 3 2" xfId="35066"/>
    <cellStyle name="Percent 2 26 5 3 2 2" xfId="35067"/>
    <cellStyle name="Percent 2 26 5 3 3" xfId="35068"/>
    <cellStyle name="Percent 2 26 5 3 4" xfId="35069"/>
    <cellStyle name="Percent 2 26 5 3 5" xfId="35070"/>
    <cellStyle name="Percent 2 26 5 3 6" xfId="35071"/>
    <cellStyle name="Percent 2 26 5 3 7" xfId="35072"/>
    <cellStyle name="Percent 2 26 5 3 8" xfId="35073"/>
    <cellStyle name="Percent 2 26 5 3 9" xfId="35074"/>
    <cellStyle name="Percent 2 26 5 4" xfId="35075"/>
    <cellStyle name="Percent 2 26 5 4 2" xfId="35076"/>
    <cellStyle name="Percent 2 26 5 4 2 2" xfId="35077"/>
    <cellStyle name="Percent 2 26 5 4 3" xfId="35078"/>
    <cellStyle name="Percent 2 26 5 5" xfId="35079"/>
    <cellStyle name="Percent 2 26 5 5 2" xfId="35080"/>
    <cellStyle name="Percent 2 26 5 5 2 2" xfId="35081"/>
    <cellStyle name="Percent 2 26 5 5 3" xfId="35082"/>
    <cellStyle name="Percent 2 26 5 6" xfId="35083"/>
    <cellStyle name="Percent 2 26 5 6 2" xfId="35084"/>
    <cellStyle name="Percent 2 26 5 6 2 2" xfId="35085"/>
    <cellStyle name="Percent 2 26 5 6 3" xfId="35086"/>
    <cellStyle name="Percent 2 26 5 7" xfId="35087"/>
    <cellStyle name="Percent 2 26 5 7 2" xfId="35088"/>
    <cellStyle name="Percent 2 26 5 7 2 2" xfId="35089"/>
    <cellStyle name="Percent 2 26 5 7 3" xfId="35090"/>
    <cellStyle name="Percent 2 26 5 8" xfId="35091"/>
    <cellStyle name="Percent 2 26 5 8 2" xfId="35092"/>
    <cellStyle name="Percent 2 26 5 8 2 2" xfId="35093"/>
    <cellStyle name="Percent 2 26 5 8 3" xfId="35094"/>
    <cellStyle name="Percent 2 26 5 9" xfId="35095"/>
    <cellStyle name="Percent 2 26 5 9 2" xfId="35096"/>
    <cellStyle name="Percent 2 26 5 9 2 2" xfId="35097"/>
    <cellStyle name="Percent 2 26 5 9 3" xfId="35098"/>
    <cellStyle name="Percent 2 26 6" xfId="35099"/>
    <cellStyle name="Percent 2 26 6 10" xfId="35100"/>
    <cellStyle name="Percent 2 26 6 2" xfId="35101"/>
    <cellStyle name="Percent 2 26 6 2 2" xfId="35102"/>
    <cellStyle name="Percent 2 26 6 3" xfId="35103"/>
    <cellStyle name="Percent 2 26 6 4" xfId="35104"/>
    <cellStyle name="Percent 2 26 6 5" xfId="35105"/>
    <cellStyle name="Percent 2 26 6 6" xfId="35106"/>
    <cellStyle name="Percent 2 26 6 7" xfId="35107"/>
    <cellStyle name="Percent 2 26 6 8" xfId="35108"/>
    <cellStyle name="Percent 2 26 6 9" xfId="35109"/>
    <cellStyle name="Percent 2 26 7" xfId="35110"/>
    <cellStyle name="Percent 2 26 7 10" xfId="35111"/>
    <cellStyle name="Percent 2 26 7 2" xfId="35112"/>
    <cellStyle name="Percent 2 26 7 2 2" xfId="35113"/>
    <cellStyle name="Percent 2 26 7 3" xfId="35114"/>
    <cellStyle name="Percent 2 26 7 4" xfId="35115"/>
    <cellStyle name="Percent 2 26 7 5" xfId="35116"/>
    <cellStyle name="Percent 2 26 7 6" xfId="35117"/>
    <cellStyle name="Percent 2 26 7 7" xfId="35118"/>
    <cellStyle name="Percent 2 26 7 8" xfId="35119"/>
    <cellStyle name="Percent 2 26 7 9" xfId="35120"/>
    <cellStyle name="Percent 2 26 8" xfId="35121"/>
    <cellStyle name="Percent 2 26 8 2" xfId="35122"/>
    <cellStyle name="Percent 2 26 8 2 2" xfId="35123"/>
    <cellStyle name="Percent 2 26 8 3" xfId="35124"/>
    <cellStyle name="Percent 2 26 9" xfId="35125"/>
    <cellStyle name="Percent 2 26 9 2" xfId="35126"/>
    <cellStyle name="Percent 2 26 9 2 2" xfId="35127"/>
    <cellStyle name="Percent 2 26 9 3" xfId="35128"/>
    <cellStyle name="Percent 2 27" xfId="35129"/>
    <cellStyle name="Percent 2 27 10" xfId="35130"/>
    <cellStyle name="Percent 2 27 10 2" xfId="35131"/>
    <cellStyle name="Percent 2 27 10 2 2" xfId="35132"/>
    <cellStyle name="Percent 2 27 10 3" xfId="35133"/>
    <cellStyle name="Percent 2 27 11" xfId="35134"/>
    <cellStyle name="Percent 2 27 11 2" xfId="35135"/>
    <cellStyle name="Percent 2 27 11 2 2" xfId="35136"/>
    <cellStyle name="Percent 2 27 11 3" xfId="35137"/>
    <cellStyle name="Percent 2 27 12" xfId="35138"/>
    <cellStyle name="Percent 2 27 12 2" xfId="35139"/>
    <cellStyle name="Percent 2 27 12 2 2" xfId="35140"/>
    <cellStyle name="Percent 2 27 12 3" xfId="35141"/>
    <cellStyle name="Percent 2 27 13" xfId="35142"/>
    <cellStyle name="Percent 2 27 13 2" xfId="35143"/>
    <cellStyle name="Percent 2 27 13 2 2" xfId="35144"/>
    <cellStyle name="Percent 2 27 13 3" xfId="35145"/>
    <cellStyle name="Percent 2 27 14" xfId="35146"/>
    <cellStyle name="Percent 2 27 14 2" xfId="35147"/>
    <cellStyle name="Percent 2 27 14 2 2" xfId="35148"/>
    <cellStyle name="Percent 2 27 14 3" xfId="35149"/>
    <cellStyle name="Percent 2 27 15" xfId="35150"/>
    <cellStyle name="Percent 2 27 15 2" xfId="35151"/>
    <cellStyle name="Percent 2 27 15 2 2" xfId="35152"/>
    <cellStyle name="Percent 2 27 15 3" xfId="35153"/>
    <cellStyle name="Percent 2 27 16" xfId="35154"/>
    <cellStyle name="Percent 2 27 16 2" xfId="35155"/>
    <cellStyle name="Percent 2 27 16 2 2" xfId="35156"/>
    <cellStyle name="Percent 2 27 16 3" xfId="35157"/>
    <cellStyle name="Percent 2 27 17" xfId="35158"/>
    <cellStyle name="Percent 2 27 17 2" xfId="35159"/>
    <cellStyle name="Percent 2 27 17 2 2" xfId="35160"/>
    <cellStyle name="Percent 2 27 17 3" xfId="35161"/>
    <cellStyle name="Percent 2 27 18" xfId="35162"/>
    <cellStyle name="Percent 2 27 18 2" xfId="35163"/>
    <cellStyle name="Percent 2 27 18 2 2" xfId="35164"/>
    <cellStyle name="Percent 2 27 18 3" xfId="35165"/>
    <cellStyle name="Percent 2 27 19" xfId="35166"/>
    <cellStyle name="Percent 2 27 19 2" xfId="35167"/>
    <cellStyle name="Percent 2 27 19 2 2" xfId="35168"/>
    <cellStyle name="Percent 2 27 19 3" xfId="35169"/>
    <cellStyle name="Percent 2 27 2" xfId="35170"/>
    <cellStyle name="Percent 2 27 2 10" xfId="35171"/>
    <cellStyle name="Percent 2 27 2 10 2" xfId="35172"/>
    <cellStyle name="Percent 2 27 2 10 2 2" xfId="35173"/>
    <cellStyle name="Percent 2 27 2 10 3" xfId="35174"/>
    <cellStyle name="Percent 2 27 2 11" xfId="35175"/>
    <cellStyle name="Percent 2 27 2 11 2" xfId="35176"/>
    <cellStyle name="Percent 2 27 2 11 2 2" xfId="35177"/>
    <cellStyle name="Percent 2 27 2 11 3" xfId="35178"/>
    <cellStyle name="Percent 2 27 2 12" xfId="35179"/>
    <cellStyle name="Percent 2 27 2 12 2" xfId="35180"/>
    <cellStyle name="Percent 2 27 2 12 2 2" xfId="35181"/>
    <cellStyle name="Percent 2 27 2 12 3" xfId="35182"/>
    <cellStyle name="Percent 2 27 2 13" xfId="35183"/>
    <cellStyle name="Percent 2 27 2 13 2" xfId="35184"/>
    <cellStyle name="Percent 2 27 2 13 2 2" xfId="35185"/>
    <cellStyle name="Percent 2 27 2 13 3" xfId="35186"/>
    <cellStyle name="Percent 2 27 2 14" xfId="35187"/>
    <cellStyle name="Percent 2 27 2 14 2" xfId="35188"/>
    <cellStyle name="Percent 2 27 2 14 2 2" xfId="35189"/>
    <cellStyle name="Percent 2 27 2 14 3" xfId="35190"/>
    <cellStyle name="Percent 2 27 2 15" xfId="35191"/>
    <cellStyle name="Percent 2 27 2 15 2" xfId="35192"/>
    <cellStyle name="Percent 2 27 2 15 2 2" xfId="35193"/>
    <cellStyle name="Percent 2 27 2 15 3" xfId="35194"/>
    <cellStyle name="Percent 2 27 2 16" xfId="35195"/>
    <cellStyle name="Percent 2 27 2 16 2" xfId="35196"/>
    <cellStyle name="Percent 2 27 2 17" xfId="35197"/>
    <cellStyle name="Percent 2 27 2 18" xfId="35198"/>
    <cellStyle name="Percent 2 27 2 19" xfId="35199"/>
    <cellStyle name="Percent 2 27 2 2" xfId="35200"/>
    <cellStyle name="Percent 2 27 2 2 10" xfId="35201"/>
    <cellStyle name="Percent 2 27 2 2 2" xfId="35202"/>
    <cellStyle name="Percent 2 27 2 2 2 2" xfId="35203"/>
    <cellStyle name="Percent 2 27 2 2 3" xfId="35204"/>
    <cellStyle name="Percent 2 27 2 2 4" xfId="35205"/>
    <cellStyle name="Percent 2 27 2 2 5" xfId="35206"/>
    <cellStyle name="Percent 2 27 2 2 6" xfId="35207"/>
    <cellStyle name="Percent 2 27 2 2 7" xfId="35208"/>
    <cellStyle name="Percent 2 27 2 2 8" xfId="35209"/>
    <cellStyle name="Percent 2 27 2 2 9" xfId="35210"/>
    <cellStyle name="Percent 2 27 2 20" xfId="35211"/>
    <cellStyle name="Percent 2 27 2 21" xfId="35212"/>
    <cellStyle name="Percent 2 27 2 22" xfId="35213"/>
    <cellStyle name="Percent 2 27 2 23" xfId="35214"/>
    <cellStyle name="Percent 2 27 2 24" xfId="35215"/>
    <cellStyle name="Percent 2 27 2 3" xfId="35216"/>
    <cellStyle name="Percent 2 27 2 3 10" xfId="35217"/>
    <cellStyle name="Percent 2 27 2 3 2" xfId="35218"/>
    <cellStyle name="Percent 2 27 2 3 2 2" xfId="35219"/>
    <cellStyle name="Percent 2 27 2 3 3" xfId="35220"/>
    <cellStyle name="Percent 2 27 2 3 4" xfId="35221"/>
    <cellStyle name="Percent 2 27 2 3 5" xfId="35222"/>
    <cellStyle name="Percent 2 27 2 3 6" xfId="35223"/>
    <cellStyle name="Percent 2 27 2 3 7" xfId="35224"/>
    <cellStyle name="Percent 2 27 2 3 8" xfId="35225"/>
    <cellStyle name="Percent 2 27 2 3 9" xfId="35226"/>
    <cellStyle name="Percent 2 27 2 4" xfId="35227"/>
    <cellStyle name="Percent 2 27 2 4 2" xfId="35228"/>
    <cellStyle name="Percent 2 27 2 4 2 2" xfId="35229"/>
    <cellStyle name="Percent 2 27 2 4 3" xfId="35230"/>
    <cellStyle name="Percent 2 27 2 5" xfId="35231"/>
    <cellStyle name="Percent 2 27 2 5 2" xfId="35232"/>
    <cellStyle name="Percent 2 27 2 5 2 2" xfId="35233"/>
    <cellStyle name="Percent 2 27 2 5 3" xfId="35234"/>
    <cellStyle name="Percent 2 27 2 6" xfId="35235"/>
    <cellStyle name="Percent 2 27 2 6 2" xfId="35236"/>
    <cellStyle name="Percent 2 27 2 6 2 2" xfId="35237"/>
    <cellStyle name="Percent 2 27 2 6 3" xfId="35238"/>
    <cellStyle name="Percent 2 27 2 7" xfId="35239"/>
    <cellStyle name="Percent 2 27 2 7 2" xfId="35240"/>
    <cellStyle name="Percent 2 27 2 7 2 2" xfId="35241"/>
    <cellStyle name="Percent 2 27 2 7 3" xfId="35242"/>
    <cellStyle name="Percent 2 27 2 8" xfId="35243"/>
    <cellStyle name="Percent 2 27 2 8 2" xfId="35244"/>
    <cellStyle name="Percent 2 27 2 8 2 2" xfId="35245"/>
    <cellStyle name="Percent 2 27 2 8 3" xfId="35246"/>
    <cellStyle name="Percent 2 27 2 9" xfId="35247"/>
    <cellStyle name="Percent 2 27 2 9 2" xfId="35248"/>
    <cellStyle name="Percent 2 27 2 9 2 2" xfId="35249"/>
    <cellStyle name="Percent 2 27 2 9 3" xfId="35250"/>
    <cellStyle name="Percent 2 27 20" xfId="35251"/>
    <cellStyle name="Percent 2 27 20 2" xfId="35252"/>
    <cellStyle name="Percent 2 27 21" xfId="35253"/>
    <cellStyle name="Percent 2 27 22" xfId="35254"/>
    <cellStyle name="Percent 2 27 23" xfId="35255"/>
    <cellStyle name="Percent 2 27 24" xfId="35256"/>
    <cellStyle name="Percent 2 27 25" xfId="35257"/>
    <cellStyle name="Percent 2 27 26" xfId="35258"/>
    <cellStyle name="Percent 2 27 27" xfId="35259"/>
    <cellStyle name="Percent 2 27 28" xfId="35260"/>
    <cellStyle name="Percent 2 27 3" xfId="35261"/>
    <cellStyle name="Percent 2 27 3 10" xfId="35262"/>
    <cellStyle name="Percent 2 27 3 10 2" xfId="35263"/>
    <cellStyle name="Percent 2 27 3 10 2 2" xfId="35264"/>
    <cellStyle name="Percent 2 27 3 10 3" xfId="35265"/>
    <cellStyle name="Percent 2 27 3 11" xfId="35266"/>
    <cellStyle name="Percent 2 27 3 11 2" xfId="35267"/>
    <cellStyle name="Percent 2 27 3 11 2 2" xfId="35268"/>
    <cellStyle name="Percent 2 27 3 11 3" xfId="35269"/>
    <cellStyle name="Percent 2 27 3 12" xfId="35270"/>
    <cellStyle name="Percent 2 27 3 12 2" xfId="35271"/>
    <cellStyle name="Percent 2 27 3 12 2 2" xfId="35272"/>
    <cellStyle name="Percent 2 27 3 12 3" xfId="35273"/>
    <cellStyle name="Percent 2 27 3 13" xfId="35274"/>
    <cellStyle name="Percent 2 27 3 13 2" xfId="35275"/>
    <cellStyle name="Percent 2 27 3 13 2 2" xfId="35276"/>
    <cellStyle name="Percent 2 27 3 13 3" xfId="35277"/>
    <cellStyle name="Percent 2 27 3 14" xfId="35278"/>
    <cellStyle name="Percent 2 27 3 14 2" xfId="35279"/>
    <cellStyle name="Percent 2 27 3 14 2 2" xfId="35280"/>
    <cellStyle name="Percent 2 27 3 14 3" xfId="35281"/>
    <cellStyle name="Percent 2 27 3 15" xfId="35282"/>
    <cellStyle name="Percent 2 27 3 15 2" xfId="35283"/>
    <cellStyle name="Percent 2 27 3 15 2 2" xfId="35284"/>
    <cellStyle name="Percent 2 27 3 15 3" xfId="35285"/>
    <cellStyle name="Percent 2 27 3 16" xfId="35286"/>
    <cellStyle name="Percent 2 27 3 16 2" xfId="35287"/>
    <cellStyle name="Percent 2 27 3 17" xfId="35288"/>
    <cellStyle name="Percent 2 27 3 18" xfId="35289"/>
    <cellStyle name="Percent 2 27 3 19" xfId="35290"/>
    <cellStyle name="Percent 2 27 3 2" xfId="35291"/>
    <cellStyle name="Percent 2 27 3 2 10" xfId="35292"/>
    <cellStyle name="Percent 2 27 3 2 2" xfId="35293"/>
    <cellStyle name="Percent 2 27 3 2 2 2" xfId="35294"/>
    <cellStyle name="Percent 2 27 3 2 3" xfId="35295"/>
    <cellStyle name="Percent 2 27 3 2 4" xfId="35296"/>
    <cellStyle name="Percent 2 27 3 2 5" xfId="35297"/>
    <cellStyle name="Percent 2 27 3 2 6" xfId="35298"/>
    <cellStyle name="Percent 2 27 3 2 7" xfId="35299"/>
    <cellStyle name="Percent 2 27 3 2 8" xfId="35300"/>
    <cellStyle name="Percent 2 27 3 2 9" xfId="35301"/>
    <cellStyle name="Percent 2 27 3 20" xfId="35302"/>
    <cellStyle name="Percent 2 27 3 21" xfId="35303"/>
    <cellStyle name="Percent 2 27 3 22" xfId="35304"/>
    <cellStyle name="Percent 2 27 3 23" xfId="35305"/>
    <cellStyle name="Percent 2 27 3 24" xfId="35306"/>
    <cellStyle name="Percent 2 27 3 3" xfId="35307"/>
    <cellStyle name="Percent 2 27 3 3 10" xfId="35308"/>
    <cellStyle name="Percent 2 27 3 3 2" xfId="35309"/>
    <cellStyle name="Percent 2 27 3 3 2 2" xfId="35310"/>
    <cellStyle name="Percent 2 27 3 3 3" xfId="35311"/>
    <cellStyle name="Percent 2 27 3 3 4" xfId="35312"/>
    <cellStyle name="Percent 2 27 3 3 5" xfId="35313"/>
    <cellStyle name="Percent 2 27 3 3 6" xfId="35314"/>
    <cellStyle name="Percent 2 27 3 3 7" xfId="35315"/>
    <cellStyle name="Percent 2 27 3 3 8" xfId="35316"/>
    <cellStyle name="Percent 2 27 3 3 9" xfId="35317"/>
    <cellStyle name="Percent 2 27 3 4" xfId="35318"/>
    <cellStyle name="Percent 2 27 3 4 2" xfId="35319"/>
    <cellStyle name="Percent 2 27 3 4 2 2" xfId="35320"/>
    <cellStyle name="Percent 2 27 3 4 3" xfId="35321"/>
    <cellStyle name="Percent 2 27 3 5" xfId="35322"/>
    <cellStyle name="Percent 2 27 3 5 2" xfId="35323"/>
    <cellStyle name="Percent 2 27 3 5 2 2" xfId="35324"/>
    <cellStyle name="Percent 2 27 3 5 3" xfId="35325"/>
    <cellStyle name="Percent 2 27 3 6" xfId="35326"/>
    <cellStyle name="Percent 2 27 3 6 2" xfId="35327"/>
    <cellStyle name="Percent 2 27 3 6 2 2" xfId="35328"/>
    <cellStyle name="Percent 2 27 3 6 3" xfId="35329"/>
    <cellStyle name="Percent 2 27 3 7" xfId="35330"/>
    <cellStyle name="Percent 2 27 3 7 2" xfId="35331"/>
    <cellStyle name="Percent 2 27 3 7 2 2" xfId="35332"/>
    <cellStyle name="Percent 2 27 3 7 3" xfId="35333"/>
    <cellStyle name="Percent 2 27 3 8" xfId="35334"/>
    <cellStyle name="Percent 2 27 3 8 2" xfId="35335"/>
    <cellStyle name="Percent 2 27 3 8 2 2" xfId="35336"/>
    <cellStyle name="Percent 2 27 3 8 3" xfId="35337"/>
    <cellStyle name="Percent 2 27 3 9" xfId="35338"/>
    <cellStyle name="Percent 2 27 3 9 2" xfId="35339"/>
    <cellStyle name="Percent 2 27 3 9 2 2" xfId="35340"/>
    <cellStyle name="Percent 2 27 3 9 3" xfId="35341"/>
    <cellStyle name="Percent 2 27 4" xfId="35342"/>
    <cellStyle name="Percent 2 27 4 10" xfId="35343"/>
    <cellStyle name="Percent 2 27 4 10 2" xfId="35344"/>
    <cellStyle name="Percent 2 27 4 10 2 2" xfId="35345"/>
    <cellStyle name="Percent 2 27 4 10 3" xfId="35346"/>
    <cellStyle name="Percent 2 27 4 11" xfId="35347"/>
    <cellStyle name="Percent 2 27 4 11 2" xfId="35348"/>
    <cellStyle name="Percent 2 27 4 11 2 2" xfId="35349"/>
    <cellStyle name="Percent 2 27 4 11 3" xfId="35350"/>
    <cellStyle name="Percent 2 27 4 12" xfId="35351"/>
    <cellStyle name="Percent 2 27 4 12 2" xfId="35352"/>
    <cellStyle name="Percent 2 27 4 12 2 2" xfId="35353"/>
    <cellStyle name="Percent 2 27 4 12 3" xfId="35354"/>
    <cellStyle name="Percent 2 27 4 13" xfId="35355"/>
    <cellStyle name="Percent 2 27 4 13 2" xfId="35356"/>
    <cellStyle name="Percent 2 27 4 13 2 2" xfId="35357"/>
    <cellStyle name="Percent 2 27 4 13 3" xfId="35358"/>
    <cellStyle name="Percent 2 27 4 14" xfId="35359"/>
    <cellStyle name="Percent 2 27 4 14 2" xfId="35360"/>
    <cellStyle name="Percent 2 27 4 14 2 2" xfId="35361"/>
    <cellStyle name="Percent 2 27 4 14 3" xfId="35362"/>
    <cellStyle name="Percent 2 27 4 15" xfId="35363"/>
    <cellStyle name="Percent 2 27 4 15 2" xfId="35364"/>
    <cellStyle name="Percent 2 27 4 15 2 2" xfId="35365"/>
    <cellStyle name="Percent 2 27 4 15 3" xfId="35366"/>
    <cellStyle name="Percent 2 27 4 16" xfId="35367"/>
    <cellStyle name="Percent 2 27 4 16 2" xfId="35368"/>
    <cellStyle name="Percent 2 27 4 17" xfId="35369"/>
    <cellStyle name="Percent 2 27 4 18" xfId="35370"/>
    <cellStyle name="Percent 2 27 4 19" xfId="35371"/>
    <cellStyle name="Percent 2 27 4 2" xfId="35372"/>
    <cellStyle name="Percent 2 27 4 2 10" xfId="35373"/>
    <cellStyle name="Percent 2 27 4 2 2" xfId="35374"/>
    <cellStyle name="Percent 2 27 4 2 2 2" xfId="35375"/>
    <cellStyle name="Percent 2 27 4 2 3" xfId="35376"/>
    <cellStyle name="Percent 2 27 4 2 4" xfId="35377"/>
    <cellStyle name="Percent 2 27 4 2 5" xfId="35378"/>
    <cellStyle name="Percent 2 27 4 2 6" xfId="35379"/>
    <cellStyle name="Percent 2 27 4 2 7" xfId="35380"/>
    <cellStyle name="Percent 2 27 4 2 8" xfId="35381"/>
    <cellStyle name="Percent 2 27 4 2 9" xfId="35382"/>
    <cellStyle name="Percent 2 27 4 20" xfId="35383"/>
    <cellStyle name="Percent 2 27 4 21" xfId="35384"/>
    <cellStyle name="Percent 2 27 4 22" xfId="35385"/>
    <cellStyle name="Percent 2 27 4 23" xfId="35386"/>
    <cellStyle name="Percent 2 27 4 24" xfId="35387"/>
    <cellStyle name="Percent 2 27 4 3" xfId="35388"/>
    <cellStyle name="Percent 2 27 4 3 10" xfId="35389"/>
    <cellStyle name="Percent 2 27 4 3 2" xfId="35390"/>
    <cellStyle name="Percent 2 27 4 3 2 2" xfId="35391"/>
    <cellStyle name="Percent 2 27 4 3 3" xfId="35392"/>
    <cellStyle name="Percent 2 27 4 3 4" xfId="35393"/>
    <cellStyle name="Percent 2 27 4 3 5" xfId="35394"/>
    <cellStyle name="Percent 2 27 4 3 6" xfId="35395"/>
    <cellStyle name="Percent 2 27 4 3 7" xfId="35396"/>
    <cellStyle name="Percent 2 27 4 3 8" xfId="35397"/>
    <cellStyle name="Percent 2 27 4 3 9" xfId="35398"/>
    <cellStyle name="Percent 2 27 4 4" xfId="35399"/>
    <cellStyle name="Percent 2 27 4 4 2" xfId="35400"/>
    <cellStyle name="Percent 2 27 4 4 2 2" xfId="35401"/>
    <cellStyle name="Percent 2 27 4 4 3" xfId="35402"/>
    <cellStyle name="Percent 2 27 4 5" xfId="35403"/>
    <cellStyle name="Percent 2 27 4 5 2" xfId="35404"/>
    <cellStyle name="Percent 2 27 4 5 2 2" xfId="35405"/>
    <cellStyle name="Percent 2 27 4 5 3" xfId="35406"/>
    <cellStyle name="Percent 2 27 4 6" xfId="35407"/>
    <cellStyle name="Percent 2 27 4 6 2" xfId="35408"/>
    <cellStyle name="Percent 2 27 4 6 2 2" xfId="35409"/>
    <cellStyle name="Percent 2 27 4 6 3" xfId="35410"/>
    <cellStyle name="Percent 2 27 4 7" xfId="35411"/>
    <cellStyle name="Percent 2 27 4 7 2" xfId="35412"/>
    <cellStyle name="Percent 2 27 4 7 2 2" xfId="35413"/>
    <cellStyle name="Percent 2 27 4 7 3" xfId="35414"/>
    <cellStyle name="Percent 2 27 4 8" xfId="35415"/>
    <cellStyle name="Percent 2 27 4 8 2" xfId="35416"/>
    <cellStyle name="Percent 2 27 4 8 2 2" xfId="35417"/>
    <cellStyle name="Percent 2 27 4 8 3" xfId="35418"/>
    <cellStyle name="Percent 2 27 4 9" xfId="35419"/>
    <cellStyle name="Percent 2 27 4 9 2" xfId="35420"/>
    <cellStyle name="Percent 2 27 4 9 2 2" xfId="35421"/>
    <cellStyle name="Percent 2 27 4 9 3" xfId="35422"/>
    <cellStyle name="Percent 2 27 5" xfId="35423"/>
    <cellStyle name="Percent 2 27 5 10" xfId="35424"/>
    <cellStyle name="Percent 2 27 5 10 2" xfId="35425"/>
    <cellStyle name="Percent 2 27 5 10 2 2" xfId="35426"/>
    <cellStyle name="Percent 2 27 5 10 3" xfId="35427"/>
    <cellStyle name="Percent 2 27 5 11" xfId="35428"/>
    <cellStyle name="Percent 2 27 5 11 2" xfId="35429"/>
    <cellStyle name="Percent 2 27 5 11 2 2" xfId="35430"/>
    <cellStyle name="Percent 2 27 5 11 3" xfId="35431"/>
    <cellStyle name="Percent 2 27 5 12" xfId="35432"/>
    <cellStyle name="Percent 2 27 5 12 2" xfId="35433"/>
    <cellStyle name="Percent 2 27 5 12 2 2" xfId="35434"/>
    <cellStyle name="Percent 2 27 5 12 3" xfId="35435"/>
    <cellStyle name="Percent 2 27 5 13" xfId="35436"/>
    <cellStyle name="Percent 2 27 5 13 2" xfId="35437"/>
    <cellStyle name="Percent 2 27 5 13 2 2" xfId="35438"/>
    <cellStyle name="Percent 2 27 5 13 3" xfId="35439"/>
    <cellStyle name="Percent 2 27 5 14" xfId="35440"/>
    <cellStyle name="Percent 2 27 5 14 2" xfId="35441"/>
    <cellStyle name="Percent 2 27 5 14 2 2" xfId="35442"/>
    <cellStyle name="Percent 2 27 5 14 3" xfId="35443"/>
    <cellStyle name="Percent 2 27 5 15" xfId="35444"/>
    <cellStyle name="Percent 2 27 5 15 2" xfId="35445"/>
    <cellStyle name="Percent 2 27 5 15 2 2" xfId="35446"/>
    <cellStyle name="Percent 2 27 5 15 3" xfId="35447"/>
    <cellStyle name="Percent 2 27 5 16" xfId="35448"/>
    <cellStyle name="Percent 2 27 5 16 2" xfId="35449"/>
    <cellStyle name="Percent 2 27 5 17" xfId="35450"/>
    <cellStyle name="Percent 2 27 5 18" xfId="35451"/>
    <cellStyle name="Percent 2 27 5 19" xfId="35452"/>
    <cellStyle name="Percent 2 27 5 2" xfId="35453"/>
    <cellStyle name="Percent 2 27 5 2 10" xfId="35454"/>
    <cellStyle name="Percent 2 27 5 2 2" xfId="35455"/>
    <cellStyle name="Percent 2 27 5 2 2 2" xfId="35456"/>
    <cellStyle name="Percent 2 27 5 2 3" xfId="35457"/>
    <cellStyle name="Percent 2 27 5 2 4" xfId="35458"/>
    <cellStyle name="Percent 2 27 5 2 5" xfId="35459"/>
    <cellStyle name="Percent 2 27 5 2 6" xfId="35460"/>
    <cellStyle name="Percent 2 27 5 2 7" xfId="35461"/>
    <cellStyle name="Percent 2 27 5 2 8" xfId="35462"/>
    <cellStyle name="Percent 2 27 5 2 9" xfId="35463"/>
    <cellStyle name="Percent 2 27 5 20" xfId="35464"/>
    <cellStyle name="Percent 2 27 5 21" xfId="35465"/>
    <cellStyle name="Percent 2 27 5 22" xfId="35466"/>
    <cellStyle name="Percent 2 27 5 23" xfId="35467"/>
    <cellStyle name="Percent 2 27 5 24" xfId="35468"/>
    <cellStyle name="Percent 2 27 5 3" xfId="35469"/>
    <cellStyle name="Percent 2 27 5 3 10" xfId="35470"/>
    <cellStyle name="Percent 2 27 5 3 2" xfId="35471"/>
    <cellStyle name="Percent 2 27 5 3 2 2" xfId="35472"/>
    <cellStyle name="Percent 2 27 5 3 3" xfId="35473"/>
    <cellStyle name="Percent 2 27 5 3 4" xfId="35474"/>
    <cellStyle name="Percent 2 27 5 3 5" xfId="35475"/>
    <cellStyle name="Percent 2 27 5 3 6" xfId="35476"/>
    <cellStyle name="Percent 2 27 5 3 7" xfId="35477"/>
    <cellStyle name="Percent 2 27 5 3 8" xfId="35478"/>
    <cellStyle name="Percent 2 27 5 3 9" xfId="35479"/>
    <cellStyle name="Percent 2 27 5 4" xfId="35480"/>
    <cellStyle name="Percent 2 27 5 4 2" xfId="35481"/>
    <cellStyle name="Percent 2 27 5 4 2 2" xfId="35482"/>
    <cellStyle name="Percent 2 27 5 4 3" xfId="35483"/>
    <cellStyle name="Percent 2 27 5 5" xfId="35484"/>
    <cellStyle name="Percent 2 27 5 5 2" xfId="35485"/>
    <cellStyle name="Percent 2 27 5 5 2 2" xfId="35486"/>
    <cellStyle name="Percent 2 27 5 5 3" xfId="35487"/>
    <cellStyle name="Percent 2 27 5 6" xfId="35488"/>
    <cellStyle name="Percent 2 27 5 6 2" xfId="35489"/>
    <cellStyle name="Percent 2 27 5 6 2 2" xfId="35490"/>
    <cellStyle name="Percent 2 27 5 6 3" xfId="35491"/>
    <cellStyle name="Percent 2 27 5 7" xfId="35492"/>
    <cellStyle name="Percent 2 27 5 7 2" xfId="35493"/>
    <cellStyle name="Percent 2 27 5 7 2 2" xfId="35494"/>
    <cellStyle name="Percent 2 27 5 7 3" xfId="35495"/>
    <cellStyle name="Percent 2 27 5 8" xfId="35496"/>
    <cellStyle name="Percent 2 27 5 8 2" xfId="35497"/>
    <cellStyle name="Percent 2 27 5 8 2 2" xfId="35498"/>
    <cellStyle name="Percent 2 27 5 8 3" xfId="35499"/>
    <cellStyle name="Percent 2 27 5 9" xfId="35500"/>
    <cellStyle name="Percent 2 27 5 9 2" xfId="35501"/>
    <cellStyle name="Percent 2 27 5 9 2 2" xfId="35502"/>
    <cellStyle name="Percent 2 27 5 9 3" xfId="35503"/>
    <cellStyle name="Percent 2 27 6" xfId="35504"/>
    <cellStyle name="Percent 2 27 6 10" xfId="35505"/>
    <cellStyle name="Percent 2 27 6 2" xfId="35506"/>
    <cellStyle name="Percent 2 27 6 2 2" xfId="35507"/>
    <cellStyle name="Percent 2 27 6 3" xfId="35508"/>
    <cellStyle name="Percent 2 27 6 4" xfId="35509"/>
    <cellStyle name="Percent 2 27 6 5" xfId="35510"/>
    <cellStyle name="Percent 2 27 6 6" xfId="35511"/>
    <cellStyle name="Percent 2 27 6 7" xfId="35512"/>
    <cellStyle name="Percent 2 27 6 8" xfId="35513"/>
    <cellStyle name="Percent 2 27 6 9" xfId="35514"/>
    <cellStyle name="Percent 2 27 7" xfId="35515"/>
    <cellStyle name="Percent 2 27 7 10" xfId="35516"/>
    <cellStyle name="Percent 2 27 7 2" xfId="35517"/>
    <cellStyle name="Percent 2 27 7 2 2" xfId="35518"/>
    <cellStyle name="Percent 2 27 7 3" xfId="35519"/>
    <cellStyle name="Percent 2 27 7 4" xfId="35520"/>
    <cellStyle name="Percent 2 27 7 5" xfId="35521"/>
    <cellStyle name="Percent 2 27 7 6" xfId="35522"/>
    <cellStyle name="Percent 2 27 7 7" xfId="35523"/>
    <cellStyle name="Percent 2 27 7 8" xfId="35524"/>
    <cellStyle name="Percent 2 27 7 9" xfId="35525"/>
    <cellStyle name="Percent 2 27 8" xfId="35526"/>
    <cellStyle name="Percent 2 27 8 2" xfId="35527"/>
    <cellStyle name="Percent 2 27 8 2 2" xfId="35528"/>
    <cellStyle name="Percent 2 27 8 3" xfId="35529"/>
    <cellStyle name="Percent 2 27 9" xfId="35530"/>
    <cellStyle name="Percent 2 27 9 2" xfId="35531"/>
    <cellStyle name="Percent 2 27 9 2 2" xfId="35532"/>
    <cellStyle name="Percent 2 27 9 3" xfId="35533"/>
    <cellStyle name="Percent 2 28" xfId="35534"/>
    <cellStyle name="Percent 2 28 10" xfId="35535"/>
    <cellStyle name="Percent 2 28 10 2" xfId="35536"/>
    <cellStyle name="Percent 2 28 10 2 2" xfId="35537"/>
    <cellStyle name="Percent 2 28 10 3" xfId="35538"/>
    <cellStyle name="Percent 2 28 11" xfId="35539"/>
    <cellStyle name="Percent 2 28 11 2" xfId="35540"/>
    <cellStyle name="Percent 2 28 11 2 2" xfId="35541"/>
    <cellStyle name="Percent 2 28 11 3" xfId="35542"/>
    <cellStyle name="Percent 2 28 12" xfId="35543"/>
    <cellStyle name="Percent 2 28 12 2" xfId="35544"/>
    <cellStyle name="Percent 2 28 12 2 2" xfId="35545"/>
    <cellStyle name="Percent 2 28 12 3" xfId="35546"/>
    <cellStyle name="Percent 2 28 13" xfId="35547"/>
    <cellStyle name="Percent 2 28 13 2" xfId="35548"/>
    <cellStyle name="Percent 2 28 13 2 2" xfId="35549"/>
    <cellStyle name="Percent 2 28 13 3" xfId="35550"/>
    <cellStyle name="Percent 2 28 14" xfId="35551"/>
    <cellStyle name="Percent 2 28 14 2" xfId="35552"/>
    <cellStyle name="Percent 2 28 14 2 2" xfId="35553"/>
    <cellStyle name="Percent 2 28 14 3" xfId="35554"/>
    <cellStyle name="Percent 2 28 15" xfId="35555"/>
    <cellStyle name="Percent 2 28 15 2" xfId="35556"/>
    <cellStyle name="Percent 2 28 15 2 2" xfId="35557"/>
    <cellStyle name="Percent 2 28 15 3" xfId="35558"/>
    <cellStyle name="Percent 2 28 16" xfId="35559"/>
    <cellStyle name="Percent 2 28 16 2" xfId="35560"/>
    <cellStyle name="Percent 2 28 17" xfId="35561"/>
    <cellStyle name="Percent 2 28 18" xfId="35562"/>
    <cellStyle name="Percent 2 28 19" xfId="35563"/>
    <cellStyle name="Percent 2 28 2" xfId="35564"/>
    <cellStyle name="Percent 2 28 2 10" xfId="35565"/>
    <cellStyle name="Percent 2 28 2 2" xfId="35566"/>
    <cellStyle name="Percent 2 28 2 2 2" xfId="35567"/>
    <cellStyle name="Percent 2 28 2 3" xfId="35568"/>
    <cellStyle name="Percent 2 28 2 4" xfId="35569"/>
    <cellStyle name="Percent 2 28 2 5" xfId="35570"/>
    <cellStyle name="Percent 2 28 2 6" xfId="35571"/>
    <cellStyle name="Percent 2 28 2 7" xfId="35572"/>
    <cellStyle name="Percent 2 28 2 8" xfId="35573"/>
    <cellStyle name="Percent 2 28 2 9" xfId="35574"/>
    <cellStyle name="Percent 2 28 20" xfId="35575"/>
    <cellStyle name="Percent 2 28 21" xfId="35576"/>
    <cellStyle name="Percent 2 28 22" xfId="35577"/>
    <cellStyle name="Percent 2 28 23" xfId="35578"/>
    <cellStyle name="Percent 2 28 24" xfId="35579"/>
    <cellStyle name="Percent 2 28 3" xfId="35580"/>
    <cellStyle name="Percent 2 28 3 10" xfId="35581"/>
    <cellStyle name="Percent 2 28 3 2" xfId="35582"/>
    <cellStyle name="Percent 2 28 3 2 2" xfId="35583"/>
    <cellStyle name="Percent 2 28 3 3" xfId="35584"/>
    <cellStyle name="Percent 2 28 3 4" xfId="35585"/>
    <cellStyle name="Percent 2 28 3 5" xfId="35586"/>
    <cellStyle name="Percent 2 28 3 6" xfId="35587"/>
    <cellStyle name="Percent 2 28 3 7" xfId="35588"/>
    <cellStyle name="Percent 2 28 3 8" xfId="35589"/>
    <cellStyle name="Percent 2 28 3 9" xfId="35590"/>
    <cellStyle name="Percent 2 28 4" xfId="35591"/>
    <cellStyle name="Percent 2 28 4 2" xfId="35592"/>
    <cellStyle name="Percent 2 28 4 2 2" xfId="35593"/>
    <cellStyle name="Percent 2 28 4 3" xfId="35594"/>
    <cellStyle name="Percent 2 28 5" xfId="35595"/>
    <cellStyle name="Percent 2 28 5 2" xfId="35596"/>
    <cellStyle name="Percent 2 28 5 2 2" xfId="35597"/>
    <cellStyle name="Percent 2 28 5 3" xfId="35598"/>
    <cellStyle name="Percent 2 28 6" xfId="35599"/>
    <cellStyle name="Percent 2 28 6 2" xfId="35600"/>
    <cellStyle name="Percent 2 28 6 2 2" xfId="35601"/>
    <cellStyle name="Percent 2 28 6 3" xfId="35602"/>
    <cellStyle name="Percent 2 28 7" xfId="35603"/>
    <cellStyle name="Percent 2 28 7 2" xfId="35604"/>
    <cellStyle name="Percent 2 28 7 2 2" xfId="35605"/>
    <cellStyle name="Percent 2 28 7 3" xfId="35606"/>
    <cellStyle name="Percent 2 28 8" xfId="35607"/>
    <cellStyle name="Percent 2 28 8 2" xfId="35608"/>
    <cellStyle name="Percent 2 28 8 2 2" xfId="35609"/>
    <cellStyle name="Percent 2 28 8 3" xfId="35610"/>
    <cellStyle name="Percent 2 28 9" xfId="35611"/>
    <cellStyle name="Percent 2 28 9 2" xfId="35612"/>
    <cellStyle name="Percent 2 28 9 2 2" xfId="35613"/>
    <cellStyle name="Percent 2 28 9 3" xfId="35614"/>
    <cellStyle name="Percent 2 29" xfId="35615"/>
    <cellStyle name="Percent 2 29 10" xfId="35616"/>
    <cellStyle name="Percent 2 29 10 2" xfId="35617"/>
    <cellStyle name="Percent 2 29 10 2 2" xfId="35618"/>
    <cellStyle name="Percent 2 29 10 3" xfId="35619"/>
    <cellStyle name="Percent 2 29 11" xfId="35620"/>
    <cellStyle name="Percent 2 29 11 2" xfId="35621"/>
    <cellStyle name="Percent 2 29 11 2 2" xfId="35622"/>
    <cellStyle name="Percent 2 29 11 3" xfId="35623"/>
    <cellStyle name="Percent 2 29 12" xfId="35624"/>
    <cellStyle name="Percent 2 29 12 2" xfId="35625"/>
    <cellStyle name="Percent 2 29 12 2 2" xfId="35626"/>
    <cellStyle name="Percent 2 29 12 3" xfId="35627"/>
    <cellStyle name="Percent 2 29 13" xfId="35628"/>
    <cellStyle name="Percent 2 29 13 2" xfId="35629"/>
    <cellStyle name="Percent 2 29 13 2 2" xfId="35630"/>
    <cellStyle name="Percent 2 29 13 3" xfId="35631"/>
    <cellStyle name="Percent 2 29 14" xfId="35632"/>
    <cellStyle name="Percent 2 29 14 2" xfId="35633"/>
    <cellStyle name="Percent 2 29 14 2 2" xfId="35634"/>
    <cellStyle name="Percent 2 29 14 3" xfId="35635"/>
    <cellStyle name="Percent 2 29 15" xfId="35636"/>
    <cellStyle name="Percent 2 29 15 2" xfId="35637"/>
    <cellStyle name="Percent 2 29 15 2 2" xfId="35638"/>
    <cellStyle name="Percent 2 29 15 3" xfId="35639"/>
    <cellStyle name="Percent 2 29 16" xfId="35640"/>
    <cellStyle name="Percent 2 29 16 2" xfId="35641"/>
    <cellStyle name="Percent 2 29 17" xfId="35642"/>
    <cellStyle name="Percent 2 29 18" xfId="35643"/>
    <cellStyle name="Percent 2 29 19" xfId="35644"/>
    <cellStyle name="Percent 2 29 2" xfId="35645"/>
    <cellStyle name="Percent 2 29 2 10" xfId="35646"/>
    <cellStyle name="Percent 2 29 2 2" xfId="35647"/>
    <cellStyle name="Percent 2 29 2 2 2" xfId="35648"/>
    <cellStyle name="Percent 2 29 2 3" xfId="35649"/>
    <cellStyle name="Percent 2 29 2 4" xfId="35650"/>
    <cellStyle name="Percent 2 29 2 5" xfId="35651"/>
    <cellStyle name="Percent 2 29 2 6" xfId="35652"/>
    <cellStyle name="Percent 2 29 2 7" xfId="35653"/>
    <cellStyle name="Percent 2 29 2 8" xfId="35654"/>
    <cellStyle name="Percent 2 29 2 9" xfId="35655"/>
    <cellStyle name="Percent 2 29 20" xfId="35656"/>
    <cellStyle name="Percent 2 29 21" xfId="35657"/>
    <cellStyle name="Percent 2 29 22" xfId="35658"/>
    <cellStyle name="Percent 2 29 23" xfId="35659"/>
    <cellStyle name="Percent 2 29 24" xfId="35660"/>
    <cellStyle name="Percent 2 29 3" xfId="35661"/>
    <cellStyle name="Percent 2 29 3 10" xfId="35662"/>
    <cellStyle name="Percent 2 29 3 2" xfId="35663"/>
    <cellStyle name="Percent 2 29 3 2 2" xfId="35664"/>
    <cellStyle name="Percent 2 29 3 3" xfId="35665"/>
    <cellStyle name="Percent 2 29 3 4" xfId="35666"/>
    <cellStyle name="Percent 2 29 3 5" xfId="35667"/>
    <cellStyle name="Percent 2 29 3 6" xfId="35668"/>
    <cellStyle name="Percent 2 29 3 7" xfId="35669"/>
    <cellStyle name="Percent 2 29 3 8" xfId="35670"/>
    <cellStyle name="Percent 2 29 3 9" xfId="35671"/>
    <cellStyle name="Percent 2 29 4" xfId="35672"/>
    <cellStyle name="Percent 2 29 4 2" xfId="35673"/>
    <cellStyle name="Percent 2 29 4 2 2" xfId="35674"/>
    <cellStyle name="Percent 2 29 4 3" xfId="35675"/>
    <cellStyle name="Percent 2 29 5" xfId="35676"/>
    <cellStyle name="Percent 2 29 5 2" xfId="35677"/>
    <cellStyle name="Percent 2 29 5 2 2" xfId="35678"/>
    <cellStyle name="Percent 2 29 5 3" xfId="35679"/>
    <cellStyle name="Percent 2 29 6" xfId="35680"/>
    <cellStyle name="Percent 2 29 6 2" xfId="35681"/>
    <cellStyle name="Percent 2 29 6 2 2" xfId="35682"/>
    <cellStyle name="Percent 2 29 6 3" xfId="35683"/>
    <cellStyle name="Percent 2 29 7" xfId="35684"/>
    <cellStyle name="Percent 2 29 7 2" xfId="35685"/>
    <cellStyle name="Percent 2 29 7 2 2" xfId="35686"/>
    <cellStyle name="Percent 2 29 7 3" xfId="35687"/>
    <cellStyle name="Percent 2 29 8" xfId="35688"/>
    <cellStyle name="Percent 2 29 8 2" xfId="35689"/>
    <cellStyle name="Percent 2 29 8 2 2" xfId="35690"/>
    <cellStyle name="Percent 2 29 8 3" xfId="35691"/>
    <cellStyle name="Percent 2 29 9" xfId="35692"/>
    <cellStyle name="Percent 2 29 9 2" xfId="35693"/>
    <cellStyle name="Percent 2 29 9 2 2" xfId="35694"/>
    <cellStyle name="Percent 2 29 9 3" xfId="35695"/>
    <cellStyle name="Percent 2 3" xfId="35696"/>
    <cellStyle name="Percent 2 3 10" xfId="35697"/>
    <cellStyle name="Percent 2 3 10 2" xfId="35698"/>
    <cellStyle name="Percent 2 3 10 2 2" xfId="35699"/>
    <cellStyle name="Percent 2 3 10 3" xfId="35700"/>
    <cellStyle name="Percent 2 3 11" xfId="35701"/>
    <cellStyle name="Percent 2 3 11 2" xfId="35702"/>
    <cellStyle name="Percent 2 3 11 2 2" xfId="35703"/>
    <cellStyle name="Percent 2 3 11 3" xfId="35704"/>
    <cellStyle name="Percent 2 3 12" xfId="35705"/>
    <cellStyle name="Percent 2 3 12 2" xfId="35706"/>
    <cellStyle name="Percent 2 3 12 2 2" xfId="35707"/>
    <cellStyle name="Percent 2 3 12 3" xfId="35708"/>
    <cellStyle name="Percent 2 3 13" xfId="35709"/>
    <cellStyle name="Percent 2 3 13 2" xfId="35710"/>
    <cellStyle name="Percent 2 3 13 2 2" xfId="35711"/>
    <cellStyle name="Percent 2 3 13 3" xfId="35712"/>
    <cellStyle name="Percent 2 3 14" xfId="35713"/>
    <cellStyle name="Percent 2 3 14 2" xfId="35714"/>
    <cellStyle name="Percent 2 3 14 2 2" xfId="35715"/>
    <cellStyle name="Percent 2 3 14 3" xfId="35716"/>
    <cellStyle name="Percent 2 3 15" xfId="35717"/>
    <cellStyle name="Percent 2 3 15 2" xfId="35718"/>
    <cellStyle name="Percent 2 3 15 2 2" xfId="35719"/>
    <cellStyle name="Percent 2 3 15 3" xfId="35720"/>
    <cellStyle name="Percent 2 3 16" xfId="35721"/>
    <cellStyle name="Percent 2 3 16 2" xfId="35722"/>
    <cellStyle name="Percent 2 3 16 2 2" xfId="35723"/>
    <cellStyle name="Percent 2 3 16 3" xfId="35724"/>
    <cellStyle name="Percent 2 3 17" xfId="35725"/>
    <cellStyle name="Percent 2 3 17 2" xfId="35726"/>
    <cellStyle name="Percent 2 3 17 2 2" xfId="35727"/>
    <cellStyle name="Percent 2 3 17 3" xfId="35728"/>
    <cellStyle name="Percent 2 3 18" xfId="35729"/>
    <cellStyle name="Percent 2 3 18 2" xfId="35730"/>
    <cellStyle name="Percent 2 3 18 2 2" xfId="35731"/>
    <cellStyle name="Percent 2 3 18 3" xfId="35732"/>
    <cellStyle name="Percent 2 3 19" xfId="35733"/>
    <cellStyle name="Percent 2 3 19 2" xfId="35734"/>
    <cellStyle name="Percent 2 3 19 2 2" xfId="35735"/>
    <cellStyle name="Percent 2 3 19 3" xfId="35736"/>
    <cellStyle name="Percent 2 3 2" xfId="35737"/>
    <cellStyle name="Percent 2 3 2 10" xfId="35738"/>
    <cellStyle name="Percent 2 3 2 10 2" xfId="35739"/>
    <cellStyle name="Percent 2 3 2 10 2 2" xfId="35740"/>
    <cellStyle name="Percent 2 3 2 10 3" xfId="35741"/>
    <cellStyle name="Percent 2 3 2 11" xfId="35742"/>
    <cellStyle name="Percent 2 3 2 11 2" xfId="35743"/>
    <cellStyle name="Percent 2 3 2 11 2 2" xfId="35744"/>
    <cellStyle name="Percent 2 3 2 11 3" xfId="35745"/>
    <cellStyle name="Percent 2 3 2 12" xfId="35746"/>
    <cellStyle name="Percent 2 3 2 12 2" xfId="35747"/>
    <cellStyle name="Percent 2 3 2 12 2 2" xfId="35748"/>
    <cellStyle name="Percent 2 3 2 12 3" xfId="35749"/>
    <cellStyle name="Percent 2 3 2 13" xfId="35750"/>
    <cellStyle name="Percent 2 3 2 13 2" xfId="35751"/>
    <cellStyle name="Percent 2 3 2 13 2 2" xfId="35752"/>
    <cellStyle name="Percent 2 3 2 13 3" xfId="35753"/>
    <cellStyle name="Percent 2 3 2 14" xfId="35754"/>
    <cellStyle name="Percent 2 3 2 14 2" xfId="35755"/>
    <cellStyle name="Percent 2 3 2 14 2 2" xfId="35756"/>
    <cellStyle name="Percent 2 3 2 14 3" xfId="35757"/>
    <cellStyle name="Percent 2 3 2 15" xfId="35758"/>
    <cellStyle name="Percent 2 3 2 15 2" xfId="35759"/>
    <cellStyle name="Percent 2 3 2 15 2 2" xfId="35760"/>
    <cellStyle name="Percent 2 3 2 15 3" xfId="35761"/>
    <cellStyle name="Percent 2 3 2 16" xfId="35762"/>
    <cellStyle name="Percent 2 3 2 16 2" xfId="35763"/>
    <cellStyle name="Percent 2 3 2 16 2 2" xfId="35764"/>
    <cellStyle name="Percent 2 3 2 16 3" xfId="35765"/>
    <cellStyle name="Percent 2 3 2 17" xfId="35766"/>
    <cellStyle name="Percent 2 3 2 17 2" xfId="35767"/>
    <cellStyle name="Percent 2 3 2 17 2 2" xfId="35768"/>
    <cellStyle name="Percent 2 3 2 17 3" xfId="35769"/>
    <cellStyle name="Percent 2 3 2 18" xfId="35770"/>
    <cellStyle name="Percent 2 3 2 18 2" xfId="35771"/>
    <cellStyle name="Percent 2 3 2 18 2 2" xfId="35772"/>
    <cellStyle name="Percent 2 3 2 18 3" xfId="35773"/>
    <cellStyle name="Percent 2 3 2 19" xfId="35774"/>
    <cellStyle name="Percent 2 3 2 19 2" xfId="35775"/>
    <cellStyle name="Percent 2 3 2 19 2 2" xfId="35776"/>
    <cellStyle name="Percent 2 3 2 19 3" xfId="35777"/>
    <cellStyle name="Percent 2 3 2 2" xfId="35778"/>
    <cellStyle name="Percent 2 3 2 2 10" xfId="35779"/>
    <cellStyle name="Percent 2 3 2 2 10 2" xfId="35780"/>
    <cellStyle name="Percent 2 3 2 2 10 2 2" xfId="35781"/>
    <cellStyle name="Percent 2 3 2 2 10 3" xfId="35782"/>
    <cellStyle name="Percent 2 3 2 2 11" xfId="35783"/>
    <cellStyle name="Percent 2 3 2 2 11 2" xfId="35784"/>
    <cellStyle name="Percent 2 3 2 2 11 2 2" xfId="35785"/>
    <cellStyle name="Percent 2 3 2 2 11 3" xfId="35786"/>
    <cellStyle name="Percent 2 3 2 2 12" xfId="35787"/>
    <cellStyle name="Percent 2 3 2 2 12 2" xfId="35788"/>
    <cellStyle name="Percent 2 3 2 2 12 2 2" xfId="35789"/>
    <cellStyle name="Percent 2 3 2 2 12 3" xfId="35790"/>
    <cellStyle name="Percent 2 3 2 2 13" xfId="35791"/>
    <cellStyle name="Percent 2 3 2 2 13 2" xfId="35792"/>
    <cellStyle name="Percent 2 3 2 2 13 2 2" xfId="35793"/>
    <cellStyle name="Percent 2 3 2 2 13 3" xfId="35794"/>
    <cellStyle name="Percent 2 3 2 2 14" xfId="35795"/>
    <cellStyle name="Percent 2 3 2 2 14 2" xfId="35796"/>
    <cellStyle name="Percent 2 3 2 2 14 2 2" xfId="35797"/>
    <cellStyle name="Percent 2 3 2 2 14 3" xfId="35798"/>
    <cellStyle name="Percent 2 3 2 2 15" xfId="35799"/>
    <cellStyle name="Percent 2 3 2 2 15 2" xfId="35800"/>
    <cellStyle name="Percent 2 3 2 2 15 2 2" xfId="35801"/>
    <cellStyle name="Percent 2 3 2 2 15 3" xfId="35802"/>
    <cellStyle name="Percent 2 3 2 2 16" xfId="35803"/>
    <cellStyle name="Percent 2 3 2 2 16 2" xfId="35804"/>
    <cellStyle name="Percent 2 3 2 2 17" xfId="35805"/>
    <cellStyle name="Percent 2 3 2 2 18" xfId="35806"/>
    <cellStyle name="Percent 2 3 2 2 19" xfId="35807"/>
    <cellStyle name="Percent 2 3 2 2 2" xfId="35808"/>
    <cellStyle name="Percent 2 3 2 2 2 10" xfId="35809"/>
    <cellStyle name="Percent 2 3 2 2 2 2" xfId="35810"/>
    <cellStyle name="Percent 2 3 2 2 2 2 2" xfId="35811"/>
    <cellStyle name="Percent 2 3 2 2 2 3" xfId="35812"/>
    <cellStyle name="Percent 2 3 2 2 2 4" xfId="35813"/>
    <cellStyle name="Percent 2 3 2 2 2 5" xfId="35814"/>
    <cellStyle name="Percent 2 3 2 2 2 6" xfId="35815"/>
    <cellStyle name="Percent 2 3 2 2 2 7" xfId="35816"/>
    <cellStyle name="Percent 2 3 2 2 2 8" xfId="35817"/>
    <cellStyle name="Percent 2 3 2 2 2 9" xfId="35818"/>
    <cellStyle name="Percent 2 3 2 2 20" xfId="35819"/>
    <cellStyle name="Percent 2 3 2 2 21" xfId="35820"/>
    <cellStyle name="Percent 2 3 2 2 22" xfId="35821"/>
    <cellStyle name="Percent 2 3 2 2 23" xfId="35822"/>
    <cellStyle name="Percent 2 3 2 2 24" xfId="35823"/>
    <cellStyle name="Percent 2 3 2 2 3" xfId="35824"/>
    <cellStyle name="Percent 2 3 2 2 3 10" xfId="35825"/>
    <cellStyle name="Percent 2 3 2 2 3 2" xfId="35826"/>
    <cellStyle name="Percent 2 3 2 2 3 2 2" xfId="35827"/>
    <cellStyle name="Percent 2 3 2 2 3 3" xfId="35828"/>
    <cellStyle name="Percent 2 3 2 2 3 4" xfId="35829"/>
    <cellStyle name="Percent 2 3 2 2 3 5" xfId="35830"/>
    <cellStyle name="Percent 2 3 2 2 3 6" xfId="35831"/>
    <cellStyle name="Percent 2 3 2 2 3 7" xfId="35832"/>
    <cellStyle name="Percent 2 3 2 2 3 8" xfId="35833"/>
    <cellStyle name="Percent 2 3 2 2 3 9" xfId="35834"/>
    <cellStyle name="Percent 2 3 2 2 4" xfId="35835"/>
    <cellStyle name="Percent 2 3 2 2 4 2" xfId="35836"/>
    <cellStyle name="Percent 2 3 2 2 4 2 2" xfId="35837"/>
    <cellStyle name="Percent 2 3 2 2 4 3" xfId="35838"/>
    <cellStyle name="Percent 2 3 2 2 5" xfId="35839"/>
    <cellStyle name="Percent 2 3 2 2 5 2" xfId="35840"/>
    <cellStyle name="Percent 2 3 2 2 5 2 2" xfId="35841"/>
    <cellStyle name="Percent 2 3 2 2 5 3" xfId="35842"/>
    <cellStyle name="Percent 2 3 2 2 6" xfId="35843"/>
    <cellStyle name="Percent 2 3 2 2 6 2" xfId="35844"/>
    <cellStyle name="Percent 2 3 2 2 6 2 2" xfId="35845"/>
    <cellStyle name="Percent 2 3 2 2 6 3" xfId="35846"/>
    <cellStyle name="Percent 2 3 2 2 7" xfId="35847"/>
    <cellStyle name="Percent 2 3 2 2 7 2" xfId="35848"/>
    <cellStyle name="Percent 2 3 2 2 7 2 2" xfId="35849"/>
    <cellStyle name="Percent 2 3 2 2 7 3" xfId="35850"/>
    <cellStyle name="Percent 2 3 2 2 8" xfId="35851"/>
    <cellStyle name="Percent 2 3 2 2 8 2" xfId="35852"/>
    <cellStyle name="Percent 2 3 2 2 8 2 2" xfId="35853"/>
    <cellStyle name="Percent 2 3 2 2 8 3" xfId="35854"/>
    <cellStyle name="Percent 2 3 2 2 9" xfId="35855"/>
    <cellStyle name="Percent 2 3 2 2 9 2" xfId="35856"/>
    <cellStyle name="Percent 2 3 2 2 9 2 2" xfId="35857"/>
    <cellStyle name="Percent 2 3 2 2 9 3" xfId="35858"/>
    <cellStyle name="Percent 2 3 2 20" xfId="35859"/>
    <cellStyle name="Percent 2 3 2 20 2" xfId="35860"/>
    <cellStyle name="Percent 2 3 2 21" xfId="35861"/>
    <cellStyle name="Percent 2 3 2 22" xfId="35862"/>
    <cellStyle name="Percent 2 3 2 23" xfId="35863"/>
    <cellStyle name="Percent 2 3 2 24" xfId="35864"/>
    <cellStyle name="Percent 2 3 2 25" xfId="35865"/>
    <cellStyle name="Percent 2 3 2 26" xfId="35866"/>
    <cellStyle name="Percent 2 3 2 27" xfId="35867"/>
    <cellStyle name="Percent 2 3 2 28" xfId="35868"/>
    <cellStyle name="Percent 2 3 2 3" xfId="35869"/>
    <cellStyle name="Percent 2 3 2 3 10" xfId="35870"/>
    <cellStyle name="Percent 2 3 2 3 10 2" xfId="35871"/>
    <cellStyle name="Percent 2 3 2 3 10 2 2" xfId="35872"/>
    <cellStyle name="Percent 2 3 2 3 10 3" xfId="35873"/>
    <cellStyle name="Percent 2 3 2 3 11" xfId="35874"/>
    <cellStyle name="Percent 2 3 2 3 11 2" xfId="35875"/>
    <cellStyle name="Percent 2 3 2 3 11 2 2" xfId="35876"/>
    <cellStyle name="Percent 2 3 2 3 11 3" xfId="35877"/>
    <cellStyle name="Percent 2 3 2 3 12" xfId="35878"/>
    <cellStyle name="Percent 2 3 2 3 12 2" xfId="35879"/>
    <cellStyle name="Percent 2 3 2 3 12 2 2" xfId="35880"/>
    <cellStyle name="Percent 2 3 2 3 12 3" xfId="35881"/>
    <cellStyle name="Percent 2 3 2 3 13" xfId="35882"/>
    <cellStyle name="Percent 2 3 2 3 13 2" xfId="35883"/>
    <cellStyle name="Percent 2 3 2 3 13 2 2" xfId="35884"/>
    <cellStyle name="Percent 2 3 2 3 13 3" xfId="35885"/>
    <cellStyle name="Percent 2 3 2 3 14" xfId="35886"/>
    <cellStyle name="Percent 2 3 2 3 14 2" xfId="35887"/>
    <cellStyle name="Percent 2 3 2 3 14 2 2" xfId="35888"/>
    <cellStyle name="Percent 2 3 2 3 14 3" xfId="35889"/>
    <cellStyle name="Percent 2 3 2 3 15" xfId="35890"/>
    <cellStyle name="Percent 2 3 2 3 15 2" xfId="35891"/>
    <cellStyle name="Percent 2 3 2 3 15 2 2" xfId="35892"/>
    <cellStyle name="Percent 2 3 2 3 15 3" xfId="35893"/>
    <cellStyle name="Percent 2 3 2 3 16" xfId="35894"/>
    <cellStyle name="Percent 2 3 2 3 16 2" xfId="35895"/>
    <cellStyle name="Percent 2 3 2 3 17" xfId="35896"/>
    <cellStyle name="Percent 2 3 2 3 18" xfId="35897"/>
    <cellStyle name="Percent 2 3 2 3 19" xfId="35898"/>
    <cellStyle name="Percent 2 3 2 3 2" xfId="35899"/>
    <cellStyle name="Percent 2 3 2 3 2 10" xfId="35900"/>
    <cellStyle name="Percent 2 3 2 3 2 2" xfId="35901"/>
    <cellStyle name="Percent 2 3 2 3 2 2 2" xfId="35902"/>
    <cellStyle name="Percent 2 3 2 3 2 3" xfId="35903"/>
    <cellStyle name="Percent 2 3 2 3 2 4" xfId="35904"/>
    <cellStyle name="Percent 2 3 2 3 2 5" xfId="35905"/>
    <cellStyle name="Percent 2 3 2 3 2 6" xfId="35906"/>
    <cellStyle name="Percent 2 3 2 3 2 7" xfId="35907"/>
    <cellStyle name="Percent 2 3 2 3 2 8" xfId="35908"/>
    <cellStyle name="Percent 2 3 2 3 2 9" xfId="35909"/>
    <cellStyle name="Percent 2 3 2 3 20" xfId="35910"/>
    <cellStyle name="Percent 2 3 2 3 21" xfId="35911"/>
    <cellStyle name="Percent 2 3 2 3 22" xfId="35912"/>
    <cellStyle name="Percent 2 3 2 3 23" xfId="35913"/>
    <cellStyle name="Percent 2 3 2 3 24" xfId="35914"/>
    <cellStyle name="Percent 2 3 2 3 3" xfId="35915"/>
    <cellStyle name="Percent 2 3 2 3 3 10" xfId="35916"/>
    <cellStyle name="Percent 2 3 2 3 3 2" xfId="35917"/>
    <cellStyle name="Percent 2 3 2 3 3 2 2" xfId="35918"/>
    <cellStyle name="Percent 2 3 2 3 3 3" xfId="35919"/>
    <cellStyle name="Percent 2 3 2 3 3 4" xfId="35920"/>
    <cellStyle name="Percent 2 3 2 3 3 5" xfId="35921"/>
    <cellStyle name="Percent 2 3 2 3 3 6" xfId="35922"/>
    <cellStyle name="Percent 2 3 2 3 3 7" xfId="35923"/>
    <cellStyle name="Percent 2 3 2 3 3 8" xfId="35924"/>
    <cellStyle name="Percent 2 3 2 3 3 9" xfId="35925"/>
    <cellStyle name="Percent 2 3 2 3 4" xfId="35926"/>
    <cellStyle name="Percent 2 3 2 3 4 2" xfId="35927"/>
    <cellStyle name="Percent 2 3 2 3 4 2 2" xfId="35928"/>
    <cellStyle name="Percent 2 3 2 3 4 3" xfId="35929"/>
    <cellStyle name="Percent 2 3 2 3 5" xfId="35930"/>
    <cellStyle name="Percent 2 3 2 3 5 2" xfId="35931"/>
    <cellStyle name="Percent 2 3 2 3 5 2 2" xfId="35932"/>
    <cellStyle name="Percent 2 3 2 3 5 3" xfId="35933"/>
    <cellStyle name="Percent 2 3 2 3 6" xfId="35934"/>
    <cellStyle name="Percent 2 3 2 3 6 2" xfId="35935"/>
    <cellStyle name="Percent 2 3 2 3 6 2 2" xfId="35936"/>
    <cellStyle name="Percent 2 3 2 3 6 3" xfId="35937"/>
    <cellStyle name="Percent 2 3 2 3 7" xfId="35938"/>
    <cellStyle name="Percent 2 3 2 3 7 2" xfId="35939"/>
    <cellStyle name="Percent 2 3 2 3 7 2 2" xfId="35940"/>
    <cellStyle name="Percent 2 3 2 3 7 3" xfId="35941"/>
    <cellStyle name="Percent 2 3 2 3 8" xfId="35942"/>
    <cellStyle name="Percent 2 3 2 3 8 2" xfId="35943"/>
    <cellStyle name="Percent 2 3 2 3 8 2 2" xfId="35944"/>
    <cellStyle name="Percent 2 3 2 3 8 3" xfId="35945"/>
    <cellStyle name="Percent 2 3 2 3 9" xfId="35946"/>
    <cellStyle name="Percent 2 3 2 3 9 2" xfId="35947"/>
    <cellStyle name="Percent 2 3 2 3 9 2 2" xfId="35948"/>
    <cellStyle name="Percent 2 3 2 3 9 3" xfId="35949"/>
    <cellStyle name="Percent 2 3 2 4" xfId="35950"/>
    <cellStyle name="Percent 2 3 2 4 10" xfId="35951"/>
    <cellStyle name="Percent 2 3 2 4 10 2" xfId="35952"/>
    <cellStyle name="Percent 2 3 2 4 10 2 2" xfId="35953"/>
    <cellStyle name="Percent 2 3 2 4 10 3" xfId="35954"/>
    <cellStyle name="Percent 2 3 2 4 11" xfId="35955"/>
    <cellStyle name="Percent 2 3 2 4 11 2" xfId="35956"/>
    <cellStyle name="Percent 2 3 2 4 11 2 2" xfId="35957"/>
    <cellStyle name="Percent 2 3 2 4 11 3" xfId="35958"/>
    <cellStyle name="Percent 2 3 2 4 12" xfId="35959"/>
    <cellStyle name="Percent 2 3 2 4 12 2" xfId="35960"/>
    <cellStyle name="Percent 2 3 2 4 12 2 2" xfId="35961"/>
    <cellStyle name="Percent 2 3 2 4 12 3" xfId="35962"/>
    <cellStyle name="Percent 2 3 2 4 13" xfId="35963"/>
    <cellStyle name="Percent 2 3 2 4 13 2" xfId="35964"/>
    <cellStyle name="Percent 2 3 2 4 13 2 2" xfId="35965"/>
    <cellStyle name="Percent 2 3 2 4 13 3" xfId="35966"/>
    <cellStyle name="Percent 2 3 2 4 14" xfId="35967"/>
    <cellStyle name="Percent 2 3 2 4 14 2" xfId="35968"/>
    <cellStyle name="Percent 2 3 2 4 14 2 2" xfId="35969"/>
    <cellStyle name="Percent 2 3 2 4 14 3" xfId="35970"/>
    <cellStyle name="Percent 2 3 2 4 15" xfId="35971"/>
    <cellStyle name="Percent 2 3 2 4 15 2" xfId="35972"/>
    <cellStyle name="Percent 2 3 2 4 15 2 2" xfId="35973"/>
    <cellStyle name="Percent 2 3 2 4 15 3" xfId="35974"/>
    <cellStyle name="Percent 2 3 2 4 16" xfId="35975"/>
    <cellStyle name="Percent 2 3 2 4 16 2" xfId="35976"/>
    <cellStyle name="Percent 2 3 2 4 17" xfId="35977"/>
    <cellStyle name="Percent 2 3 2 4 18" xfId="35978"/>
    <cellStyle name="Percent 2 3 2 4 19" xfId="35979"/>
    <cellStyle name="Percent 2 3 2 4 2" xfId="35980"/>
    <cellStyle name="Percent 2 3 2 4 2 10" xfId="35981"/>
    <cellStyle name="Percent 2 3 2 4 2 2" xfId="35982"/>
    <cellStyle name="Percent 2 3 2 4 2 2 2" xfId="35983"/>
    <cellStyle name="Percent 2 3 2 4 2 3" xfId="35984"/>
    <cellStyle name="Percent 2 3 2 4 2 4" xfId="35985"/>
    <cellStyle name="Percent 2 3 2 4 2 5" xfId="35986"/>
    <cellStyle name="Percent 2 3 2 4 2 6" xfId="35987"/>
    <cellStyle name="Percent 2 3 2 4 2 7" xfId="35988"/>
    <cellStyle name="Percent 2 3 2 4 2 8" xfId="35989"/>
    <cellStyle name="Percent 2 3 2 4 2 9" xfId="35990"/>
    <cellStyle name="Percent 2 3 2 4 20" xfId="35991"/>
    <cellStyle name="Percent 2 3 2 4 21" xfId="35992"/>
    <cellStyle name="Percent 2 3 2 4 22" xfId="35993"/>
    <cellStyle name="Percent 2 3 2 4 23" xfId="35994"/>
    <cellStyle name="Percent 2 3 2 4 24" xfId="35995"/>
    <cellStyle name="Percent 2 3 2 4 3" xfId="35996"/>
    <cellStyle name="Percent 2 3 2 4 3 10" xfId="35997"/>
    <cellStyle name="Percent 2 3 2 4 3 2" xfId="35998"/>
    <cellStyle name="Percent 2 3 2 4 3 2 2" xfId="35999"/>
    <cellStyle name="Percent 2 3 2 4 3 3" xfId="36000"/>
    <cellStyle name="Percent 2 3 2 4 3 4" xfId="36001"/>
    <cellStyle name="Percent 2 3 2 4 3 5" xfId="36002"/>
    <cellStyle name="Percent 2 3 2 4 3 6" xfId="36003"/>
    <cellStyle name="Percent 2 3 2 4 3 7" xfId="36004"/>
    <cellStyle name="Percent 2 3 2 4 3 8" xfId="36005"/>
    <cellStyle name="Percent 2 3 2 4 3 9" xfId="36006"/>
    <cellStyle name="Percent 2 3 2 4 4" xfId="36007"/>
    <cellStyle name="Percent 2 3 2 4 4 2" xfId="36008"/>
    <cellStyle name="Percent 2 3 2 4 4 2 2" xfId="36009"/>
    <cellStyle name="Percent 2 3 2 4 4 3" xfId="36010"/>
    <cellStyle name="Percent 2 3 2 4 5" xfId="36011"/>
    <cellStyle name="Percent 2 3 2 4 5 2" xfId="36012"/>
    <cellStyle name="Percent 2 3 2 4 5 2 2" xfId="36013"/>
    <cellStyle name="Percent 2 3 2 4 5 3" xfId="36014"/>
    <cellStyle name="Percent 2 3 2 4 6" xfId="36015"/>
    <cellStyle name="Percent 2 3 2 4 6 2" xfId="36016"/>
    <cellStyle name="Percent 2 3 2 4 6 2 2" xfId="36017"/>
    <cellStyle name="Percent 2 3 2 4 6 3" xfId="36018"/>
    <cellStyle name="Percent 2 3 2 4 7" xfId="36019"/>
    <cellStyle name="Percent 2 3 2 4 7 2" xfId="36020"/>
    <cellStyle name="Percent 2 3 2 4 7 2 2" xfId="36021"/>
    <cellStyle name="Percent 2 3 2 4 7 3" xfId="36022"/>
    <cellStyle name="Percent 2 3 2 4 8" xfId="36023"/>
    <cellStyle name="Percent 2 3 2 4 8 2" xfId="36024"/>
    <cellStyle name="Percent 2 3 2 4 8 2 2" xfId="36025"/>
    <cellStyle name="Percent 2 3 2 4 8 3" xfId="36026"/>
    <cellStyle name="Percent 2 3 2 4 9" xfId="36027"/>
    <cellStyle name="Percent 2 3 2 4 9 2" xfId="36028"/>
    <cellStyle name="Percent 2 3 2 4 9 2 2" xfId="36029"/>
    <cellStyle name="Percent 2 3 2 4 9 3" xfId="36030"/>
    <cellStyle name="Percent 2 3 2 5" xfId="36031"/>
    <cellStyle name="Percent 2 3 2 5 10" xfId="36032"/>
    <cellStyle name="Percent 2 3 2 5 10 2" xfId="36033"/>
    <cellStyle name="Percent 2 3 2 5 10 2 2" xfId="36034"/>
    <cellStyle name="Percent 2 3 2 5 10 3" xfId="36035"/>
    <cellStyle name="Percent 2 3 2 5 11" xfId="36036"/>
    <cellStyle name="Percent 2 3 2 5 11 2" xfId="36037"/>
    <cellStyle name="Percent 2 3 2 5 11 2 2" xfId="36038"/>
    <cellStyle name="Percent 2 3 2 5 11 3" xfId="36039"/>
    <cellStyle name="Percent 2 3 2 5 12" xfId="36040"/>
    <cellStyle name="Percent 2 3 2 5 12 2" xfId="36041"/>
    <cellStyle name="Percent 2 3 2 5 12 2 2" xfId="36042"/>
    <cellStyle name="Percent 2 3 2 5 12 3" xfId="36043"/>
    <cellStyle name="Percent 2 3 2 5 13" xfId="36044"/>
    <cellStyle name="Percent 2 3 2 5 13 2" xfId="36045"/>
    <cellStyle name="Percent 2 3 2 5 13 2 2" xfId="36046"/>
    <cellStyle name="Percent 2 3 2 5 13 3" xfId="36047"/>
    <cellStyle name="Percent 2 3 2 5 14" xfId="36048"/>
    <cellStyle name="Percent 2 3 2 5 14 2" xfId="36049"/>
    <cellStyle name="Percent 2 3 2 5 14 2 2" xfId="36050"/>
    <cellStyle name="Percent 2 3 2 5 14 3" xfId="36051"/>
    <cellStyle name="Percent 2 3 2 5 15" xfId="36052"/>
    <cellStyle name="Percent 2 3 2 5 15 2" xfId="36053"/>
    <cellStyle name="Percent 2 3 2 5 15 2 2" xfId="36054"/>
    <cellStyle name="Percent 2 3 2 5 15 3" xfId="36055"/>
    <cellStyle name="Percent 2 3 2 5 16" xfId="36056"/>
    <cellStyle name="Percent 2 3 2 5 16 2" xfId="36057"/>
    <cellStyle name="Percent 2 3 2 5 17" xfId="36058"/>
    <cellStyle name="Percent 2 3 2 5 18" xfId="36059"/>
    <cellStyle name="Percent 2 3 2 5 19" xfId="36060"/>
    <cellStyle name="Percent 2 3 2 5 2" xfId="36061"/>
    <cellStyle name="Percent 2 3 2 5 2 10" xfId="36062"/>
    <cellStyle name="Percent 2 3 2 5 2 2" xfId="36063"/>
    <cellStyle name="Percent 2 3 2 5 2 2 2" xfId="36064"/>
    <cellStyle name="Percent 2 3 2 5 2 3" xfId="36065"/>
    <cellStyle name="Percent 2 3 2 5 2 4" xfId="36066"/>
    <cellStyle name="Percent 2 3 2 5 2 5" xfId="36067"/>
    <cellStyle name="Percent 2 3 2 5 2 6" xfId="36068"/>
    <cellStyle name="Percent 2 3 2 5 2 7" xfId="36069"/>
    <cellStyle name="Percent 2 3 2 5 2 8" xfId="36070"/>
    <cellStyle name="Percent 2 3 2 5 2 9" xfId="36071"/>
    <cellStyle name="Percent 2 3 2 5 20" xfId="36072"/>
    <cellStyle name="Percent 2 3 2 5 21" xfId="36073"/>
    <cellStyle name="Percent 2 3 2 5 22" xfId="36074"/>
    <cellStyle name="Percent 2 3 2 5 23" xfId="36075"/>
    <cellStyle name="Percent 2 3 2 5 24" xfId="36076"/>
    <cellStyle name="Percent 2 3 2 5 3" xfId="36077"/>
    <cellStyle name="Percent 2 3 2 5 3 10" xfId="36078"/>
    <cellStyle name="Percent 2 3 2 5 3 2" xfId="36079"/>
    <cellStyle name="Percent 2 3 2 5 3 2 2" xfId="36080"/>
    <cellStyle name="Percent 2 3 2 5 3 3" xfId="36081"/>
    <cellStyle name="Percent 2 3 2 5 3 4" xfId="36082"/>
    <cellStyle name="Percent 2 3 2 5 3 5" xfId="36083"/>
    <cellStyle name="Percent 2 3 2 5 3 6" xfId="36084"/>
    <cellStyle name="Percent 2 3 2 5 3 7" xfId="36085"/>
    <cellStyle name="Percent 2 3 2 5 3 8" xfId="36086"/>
    <cellStyle name="Percent 2 3 2 5 3 9" xfId="36087"/>
    <cellStyle name="Percent 2 3 2 5 4" xfId="36088"/>
    <cellStyle name="Percent 2 3 2 5 4 2" xfId="36089"/>
    <cellStyle name="Percent 2 3 2 5 4 2 2" xfId="36090"/>
    <cellStyle name="Percent 2 3 2 5 4 3" xfId="36091"/>
    <cellStyle name="Percent 2 3 2 5 5" xfId="36092"/>
    <cellStyle name="Percent 2 3 2 5 5 2" xfId="36093"/>
    <cellStyle name="Percent 2 3 2 5 5 2 2" xfId="36094"/>
    <cellStyle name="Percent 2 3 2 5 5 3" xfId="36095"/>
    <cellStyle name="Percent 2 3 2 5 6" xfId="36096"/>
    <cellStyle name="Percent 2 3 2 5 6 2" xfId="36097"/>
    <cellStyle name="Percent 2 3 2 5 6 2 2" xfId="36098"/>
    <cellStyle name="Percent 2 3 2 5 6 3" xfId="36099"/>
    <cellStyle name="Percent 2 3 2 5 7" xfId="36100"/>
    <cellStyle name="Percent 2 3 2 5 7 2" xfId="36101"/>
    <cellStyle name="Percent 2 3 2 5 7 2 2" xfId="36102"/>
    <cellStyle name="Percent 2 3 2 5 7 3" xfId="36103"/>
    <cellStyle name="Percent 2 3 2 5 8" xfId="36104"/>
    <cellStyle name="Percent 2 3 2 5 8 2" xfId="36105"/>
    <cellStyle name="Percent 2 3 2 5 8 2 2" xfId="36106"/>
    <cellStyle name="Percent 2 3 2 5 8 3" xfId="36107"/>
    <cellStyle name="Percent 2 3 2 5 9" xfId="36108"/>
    <cellStyle name="Percent 2 3 2 5 9 2" xfId="36109"/>
    <cellStyle name="Percent 2 3 2 5 9 2 2" xfId="36110"/>
    <cellStyle name="Percent 2 3 2 5 9 3" xfId="36111"/>
    <cellStyle name="Percent 2 3 2 6" xfId="36112"/>
    <cellStyle name="Percent 2 3 2 6 10" xfId="36113"/>
    <cellStyle name="Percent 2 3 2 6 2" xfId="36114"/>
    <cellStyle name="Percent 2 3 2 6 2 2" xfId="36115"/>
    <cellStyle name="Percent 2 3 2 6 3" xfId="36116"/>
    <cellStyle name="Percent 2 3 2 6 4" xfId="36117"/>
    <cellStyle name="Percent 2 3 2 6 5" xfId="36118"/>
    <cellStyle name="Percent 2 3 2 6 6" xfId="36119"/>
    <cellStyle name="Percent 2 3 2 6 7" xfId="36120"/>
    <cellStyle name="Percent 2 3 2 6 8" xfId="36121"/>
    <cellStyle name="Percent 2 3 2 6 9" xfId="36122"/>
    <cellStyle name="Percent 2 3 2 7" xfId="36123"/>
    <cellStyle name="Percent 2 3 2 7 10" xfId="36124"/>
    <cellStyle name="Percent 2 3 2 7 2" xfId="36125"/>
    <cellStyle name="Percent 2 3 2 7 2 2" xfId="36126"/>
    <cellStyle name="Percent 2 3 2 7 3" xfId="36127"/>
    <cellStyle name="Percent 2 3 2 7 4" xfId="36128"/>
    <cellStyle name="Percent 2 3 2 7 5" xfId="36129"/>
    <cellStyle name="Percent 2 3 2 7 6" xfId="36130"/>
    <cellStyle name="Percent 2 3 2 7 7" xfId="36131"/>
    <cellStyle name="Percent 2 3 2 7 8" xfId="36132"/>
    <cellStyle name="Percent 2 3 2 7 9" xfId="36133"/>
    <cellStyle name="Percent 2 3 2 8" xfId="36134"/>
    <cellStyle name="Percent 2 3 2 8 2" xfId="36135"/>
    <cellStyle name="Percent 2 3 2 8 2 2" xfId="36136"/>
    <cellStyle name="Percent 2 3 2 8 3" xfId="36137"/>
    <cellStyle name="Percent 2 3 2 9" xfId="36138"/>
    <cellStyle name="Percent 2 3 2 9 2" xfId="36139"/>
    <cellStyle name="Percent 2 3 2 9 2 2" xfId="36140"/>
    <cellStyle name="Percent 2 3 2 9 3" xfId="36141"/>
    <cellStyle name="Percent 2 3 20" xfId="36142"/>
    <cellStyle name="Percent 2 3 20 2" xfId="36143"/>
    <cellStyle name="Percent 2 3 20 2 2" xfId="36144"/>
    <cellStyle name="Percent 2 3 20 3" xfId="36145"/>
    <cellStyle name="Percent 2 3 21" xfId="36146"/>
    <cellStyle name="Percent 2 3 21 2" xfId="36147"/>
    <cellStyle name="Percent 2 3 22" xfId="36148"/>
    <cellStyle name="Percent 2 3 23" xfId="36149"/>
    <cellStyle name="Percent 2 3 24" xfId="36150"/>
    <cellStyle name="Percent 2 3 25" xfId="36151"/>
    <cellStyle name="Percent 2 3 26" xfId="36152"/>
    <cellStyle name="Percent 2 3 27" xfId="36153"/>
    <cellStyle name="Percent 2 3 28" xfId="36154"/>
    <cellStyle name="Percent 2 3 29" xfId="36155"/>
    <cellStyle name="Percent 2 3 3" xfId="36156"/>
    <cellStyle name="Percent 2 3 3 10" xfId="36157"/>
    <cellStyle name="Percent 2 3 3 10 2" xfId="36158"/>
    <cellStyle name="Percent 2 3 3 10 2 2" xfId="36159"/>
    <cellStyle name="Percent 2 3 3 10 3" xfId="36160"/>
    <cellStyle name="Percent 2 3 3 11" xfId="36161"/>
    <cellStyle name="Percent 2 3 3 11 2" xfId="36162"/>
    <cellStyle name="Percent 2 3 3 11 2 2" xfId="36163"/>
    <cellStyle name="Percent 2 3 3 11 3" xfId="36164"/>
    <cellStyle name="Percent 2 3 3 12" xfId="36165"/>
    <cellStyle name="Percent 2 3 3 12 2" xfId="36166"/>
    <cellStyle name="Percent 2 3 3 12 2 2" xfId="36167"/>
    <cellStyle name="Percent 2 3 3 12 3" xfId="36168"/>
    <cellStyle name="Percent 2 3 3 13" xfId="36169"/>
    <cellStyle name="Percent 2 3 3 13 2" xfId="36170"/>
    <cellStyle name="Percent 2 3 3 13 2 2" xfId="36171"/>
    <cellStyle name="Percent 2 3 3 13 3" xfId="36172"/>
    <cellStyle name="Percent 2 3 3 14" xfId="36173"/>
    <cellStyle name="Percent 2 3 3 14 2" xfId="36174"/>
    <cellStyle name="Percent 2 3 3 14 2 2" xfId="36175"/>
    <cellStyle name="Percent 2 3 3 14 3" xfId="36176"/>
    <cellStyle name="Percent 2 3 3 15" xfId="36177"/>
    <cellStyle name="Percent 2 3 3 15 2" xfId="36178"/>
    <cellStyle name="Percent 2 3 3 15 2 2" xfId="36179"/>
    <cellStyle name="Percent 2 3 3 15 3" xfId="36180"/>
    <cellStyle name="Percent 2 3 3 16" xfId="36181"/>
    <cellStyle name="Percent 2 3 3 16 2" xfId="36182"/>
    <cellStyle name="Percent 2 3 3 17" xfId="36183"/>
    <cellStyle name="Percent 2 3 3 18" xfId="36184"/>
    <cellStyle name="Percent 2 3 3 19" xfId="36185"/>
    <cellStyle name="Percent 2 3 3 2" xfId="36186"/>
    <cellStyle name="Percent 2 3 3 2 10" xfId="36187"/>
    <cellStyle name="Percent 2 3 3 2 2" xfId="36188"/>
    <cellStyle name="Percent 2 3 3 2 2 2" xfId="36189"/>
    <cellStyle name="Percent 2 3 3 2 3" xfId="36190"/>
    <cellStyle name="Percent 2 3 3 2 4" xfId="36191"/>
    <cellStyle name="Percent 2 3 3 2 5" xfId="36192"/>
    <cellStyle name="Percent 2 3 3 2 6" xfId="36193"/>
    <cellStyle name="Percent 2 3 3 2 7" xfId="36194"/>
    <cellStyle name="Percent 2 3 3 2 8" xfId="36195"/>
    <cellStyle name="Percent 2 3 3 2 9" xfId="36196"/>
    <cellStyle name="Percent 2 3 3 20" xfId="36197"/>
    <cellStyle name="Percent 2 3 3 21" xfId="36198"/>
    <cellStyle name="Percent 2 3 3 22" xfId="36199"/>
    <cellStyle name="Percent 2 3 3 23" xfId="36200"/>
    <cellStyle name="Percent 2 3 3 24" xfId="36201"/>
    <cellStyle name="Percent 2 3 3 3" xfId="36202"/>
    <cellStyle name="Percent 2 3 3 3 10" xfId="36203"/>
    <cellStyle name="Percent 2 3 3 3 2" xfId="36204"/>
    <cellStyle name="Percent 2 3 3 3 2 2" xfId="36205"/>
    <cellStyle name="Percent 2 3 3 3 3" xfId="36206"/>
    <cellStyle name="Percent 2 3 3 3 4" xfId="36207"/>
    <cellStyle name="Percent 2 3 3 3 5" xfId="36208"/>
    <cellStyle name="Percent 2 3 3 3 6" xfId="36209"/>
    <cellStyle name="Percent 2 3 3 3 7" xfId="36210"/>
    <cellStyle name="Percent 2 3 3 3 8" xfId="36211"/>
    <cellStyle name="Percent 2 3 3 3 9" xfId="36212"/>
    <cellStyle name="Percent 2 3 3 4" xfId="36213"/>
    <cellStyle name="Percent 2 3 3 4 2" xfId="36214"/>
    <cellStyle name="Percent 2 3 3 4 2 2" xfId="36215"/>
    <cellStyle name="Percent 2 3 3 4 3" xfId="36216"/>
    <cellStyle name="Percent 2 3 3 5" xfId="36217"/>
    <cellStyle name="Percent 2 3 3 5 2" xfId="36218"/>
    <cellStyle name="Percent 2 3 3 5 2 2" xfId="36219"/>
    <cellStyle name="Percent 2 3 3 5 3" xfId="36220"/>
    <cellStyle name="Percent 2 3 3 6" xfId="36221"/>
    <cellStyle name="Percent 2 3 3 6 2" xfId="36222"/>
    <cellStyle name="Percent 2 3 3 6 2 2" xfId="36223"/>
    <cellStyle name="Percent 2 3 3 6 3" xfId="36224"/>
    <cellStyle name="Percent 2 3 3 7" xfId="36225"/>
    <cellStyle name="Percent 2 3 3 7 2" xfId="36226"/>
    <cellStyle name="Percent 2 3 3 7 2 2" xfId="36227"/>
    <cellStyle name="Percent 2 3 3 7 3" xfId="36228"/>
    <cellStyle name="Percent 2 3 3 8" xfId="36229"/>
    <cellStyle name="Percent 2 3 3 8 2" xfId="36230"/>
    <cellStyle name="Percent 2 3 3 8 2 2" xfId="36231"/>
    <cellStyle name="Percent 2 3 3 8 3" xfId="36232"/>
    <cellStyle name="Percent 2 3 3 9" xfId="36233"/>
    <cellStyle name="Percent 2 3 3 9 2" xfId="36234"/>
    <cellStyle name="Percent 2 3 3 9 2 2" xfId="36235"/>
    <cellStyle name="Percent 2 3 3 9 3" xfId="36236"/>
    <cellStyle name="Percent 2 3 4" xfId="36237"/>
    <cellStyle name="Percent 2 3 4 10" xfId="36238"/>
    <cellStyle name="Percent 2 3 4 10 2" xfId="36239"/>
    <cellStyle name="Percent 2 3 4 10 2 2" xfId="36240"/>
    <cellStyle name="Percent 2 3 4 10 3" xfId="36241"/>
    <cellStyle name="Percent 2 3 4 11" xfId="36242"/>
    <cellStyle name="Percent 2 3 4 11 2" xfId="36243"/>
    <cellStyle name="Percent 2 3 4 11 2 2" xfId="36244"/>
    <cellStyle name="Percent 2 3 4 11 3" xfId="36245"/>
    <cellStyle name="Percent 2 3 4 12" xfId="36246"/>
    <cellStyle name="Percent 2 3 4 12 2" xfId="36247"/>
    <cellStyle name="Percent 2 3 4 12 2 2" xfId="36248"/>
    <cellStyle name="Percent 2 3 4 12 3" xfId="36249"/>
    <cellStyle name="Percent 2 3 4 13" xfId="36250"/>
    <cellStyle name="Percent 2 3 4 13 2" xfId="36251"/>
    <cellStyle name="Percent 2 3 4 13 2 2" xfId="36252"/>
    <cellStyle name="Percent 2 3 4 13 3" xfId="36253"/>
    <cellStyle name="Percent 2 3 4 14" xfId="36254"/>
    <cellStyle name="Percent 2 3 4 14 2" xfId="36255"/>
    <cellStyle name="Percent 2 3 4 14 2 2" xfId="36256"/>
    <cellStyle name="Percent 2 3 4 14 3" xfId="36257"/>
    <cellStyle name="Percent 2 3 4 15" xfId="36258"/>
    <cellStyle name="Percent 2 3 4 15 2" xfId="36259"/>
    <cellStyle name="Percent 2 3 4 15 2 2" xfId="36260"/>
    <cellStyle name="Percent 2 3 4 15 3" xfId="36261"/>
    <cellStyle name="Percent 2 3 4 16" xfId="36262"/>
    <cellStyle name="Percent 2 3 4 16 2" xfId="36263"/>
    <cellStyle name="Percent 2 3 4 17" xfId="36264"/>
    <cellStyle name="Percent 2 3 4 18" xfId="36265"/>
    <cellStyle name="Percent 2 3 4 19" xfId="36266"/>
    <cellStyle name="Percent 2 3 4 2" xfId="36267"/>
    <cellStyle name="Percent 2 3 4 2 10" xfId="36268"/>
    <cellStyle name="Percent 2 3 4 2 2" xfId="36269"/>
    <cellStyle name="Percent 2 3 4 2 2 2" xfId="36270"/>
    <cellStyle name="Percent 2 3 4 2 3" xfId="36271"/>
    <cellStyle name="Percent 2 3 4 2 4" xfId="36272"/>
    <cellStyle name="Percent 2 3 4 2 5" xfId="36273"/>
    <cellStyle name="Percent 2 3 4 2 6" xfId="36274"/>
    <cellStyle name="Percent 2 3 4 2 7" xfId="36275"/>
    <cellStyle name="Percent 2 3 4 2 8" xfId="36276"/>
    <cellStyle name="Percent 2 3 4 2 9" xfId="36277"/>
    <cellStyle name="Percent 2 3 4 20" xfId="36278"/>
    <cellStyle name="Percent 2 3 4 21" xfId="36279"/>
    <cellStyle name="Percent 2 3 4 22" xfId="36280"/>
    <cellStyle name="Percent 2 3 4 23" xfId="36281"/>
    <cellStyle name="Percent 2 3 4 24" xfId="36282"/>
    <cellStyle name="Percent 2 3 4 3" xfId="36283"/>
    <cellStyle name="Percent 2 3 4 3 10" xfId="36284"/>
    <cellStyle name="Percent 2 3 4 3 2" xfId="36285"/>
    <cellStyle name="Percent 2 3 4 3 2 2" xfId="36286"/>
    <cellStyle name="Percent 2 3 4 3 3" xfId="36287"/>
    <cellStyle name="Percent 2 3 4 3 4" xfId="36288"/>
    <cellStyle name="Percent 2 3 4 3 5" xfId="36289"/>
    <cellStyle name="Percent 2 3 4 3 6" xfId="36290"/>
    <cellStyle name="Percent 2 3 4 3 7" xfId="36291"/>
    <cellStyle name="Percent 2 3 4 3 8" xfId="36292"/>
    <cellStyle name="Percent 2 3 4 3 9" xfId="36293"/>
    <cellStyle name="Percent 2 3 4 4" xfId="36294"/>
    <cellStyle name="Percent 2 3 4 4 2" xfId="36295"/>
    <cellStyle name="Percent 2 3 4 4 2 2" xfId="36296"/>
    <cellStyle name="Percent 2 3 4 4 3" xfId="36297"/>
    <cellStyle name="Percent 2 3 4 5" xfId="36298"/>
    <cellStyle name="Percent 2 3 4 5 2" xfId="36299"/>
    <cellStyle name="Percent 2 3 4 5 2 2" xfId="36300"/>
    <cellStyle name="Percent 2 3 4 5 3" xfId="36301"/>
    <cellStyle name="Percent 2 3 4 6" xfId="36302"/>
    <cellStyle name="Percent 2 3 4 6 2" xfId="36303"/>
    <cellStyle name="Percent 2 3 4 6 2 2" xfId="36304"/>
    <cellStyle name="Percent 2 3 4 6 3" xfId="36305"/>
    <cellStyle name="Percent 2 3 4 7" xfId="36306"/>
    <cellStyle name="Percent 2 3 4 7 2" xfId="36307"/>
    <cellStyle name="Percent 2 3 4 7 2 2" xfId="36308"/>
    <cellStyle name="Percent 2 3 4 7 3" xfId="36309"/>
    <cellStyle name="Percent 2 3 4 8" xfId="36310"/>
    <cellStyle name="Percent 2 3 4 8 2" xfId="36311"/>
    <cellStyle name="Percent 2 3 4 8 2 2" xfId="36312"/>
    <cellStyle name="Percent 2 3 4 8 3" xfId="36313"/>
    <cellStyle name="Percent 2 3 4 9" xfId="36314"/>
    <cellStyle name="Percent 2 3 4 9 2" xfId="36315"/>
    <cellStyle name="Percent 2 3 4 9 2 2" xfId="36316"/>
    <cellStyle name="Percent 2 3 4 9 3" xfId="36317"/>
    <cellStyle name="Percent 2 3 5" xfId="36318"/>
    <cellStyle name="Percent 2 3 5 10" xfId="36319"/>
    <cellStyle name="Percent 2 3 5 10 2" xfId="36320"/>
    <cellStyle name="Percent 2 3 5 10 2 2" xfId="36321"/>
    <cellStyle name="Percent 2 3 5 10 3" xfId="36322"/>
    <cellStyle name="Percent 2 3 5 11" xfId="36323"/>
    <cellStyle name="Percent 2 3 5 11 2" xfId="36324"/>
    <cellStyle name="Percent 2 3 5 11 2 2" xfId="36325"/>
    <cellStyle name="Percent 2 3 5 11 3" xfId="36326"/>
    <cellStyle name="Percent 2 3 5 12" xfId="36327"/>
    <cellStyle name="Percent 2 3 5 12 2" xfId="36328"/>
    <cellStyle name="Percent 2 3 5 12 2 2" xfId="36329"/>
    <cellStyle name="Percent 2 3 5 12 3" xfId="36330"/>
    <cellStyle name="Percent 2 3 5 13" xfId="36331"/>
    <cellStyle name="Percent 2 3 5 13 2" xfId="36332"/>
    <cellStyle name="Percent 2 3 5 13 2 2" xfId="36333"/>
    <cellStyle name="Percent 2 3 5 13 3" xfId="36334"/>
    <cellStyle name="Percent 2 3 5 14" xfId="36335"/>
    <cellStyle name="Percent 2 3 5 14 2" xfId="36336"/>
    <cellStyle name="Percent 2 3 5 14 2 2" xfId="36337"/>
    <cellStyle name="Percent 2 3 5 14 3" xfId="36338"/>
    <cellStyle name="Percent 2 3 5 15" xfId="36339"/>
    <cellStyle name="Percent 2 3 5 15 2" xfId="36340"/>
    <cellStyle name="Percent 2 3 5 15 2 2" xfId="36341"/>
    <cellStyle name="Percent 2 3 5 15 3" xfId="36342"/>
    <cellStyle name="Percent 2 3 5 16" xfId="36343"/>
    <cellStyle name="Percent 2 3 5 16 2" xfId="36344"/>
    <cellStyle name="Percent 2 3 5 17" xfId="36345"/>
    <cellStyle name="Percent 2 3 5 18" xfId="36346"/>
    <cellStyle name="Percent 2 3 5 19" xfId="36347"/>
    <cellStyle name="Percent 2 3 5 2" xfId="36348"/>
    <cellStyle name="Percent 2 3 5 2 10" xfId="36349"/>
    <cellStyle name="Percent 2 3 5 2 2" xfId="36350"/>
    <cellStyle name="Percent 2 3 5 2 2 2" xfId="36351"/>
    <cellStyle name="Percent 2 3 5 2 3" xfId="36352"/>
    <cellStyle name="Percent 2 3 5 2 4" xfId="36353"/>
    <cellStyle name="Percent 2 3 5 2 5" xfId="36354"/>
    <cellStyle name="Percent 2 3 5 2 6" xfId="36355"/>
    <cellStyle name="Percent 2 3 5 2 7" xfId="36356"/>
    <cellStyle name="Percent 2 3 5 2 8" xfId="36357"/>
    <cellStyle name="Percent 2 3 5 2 9" xfId="36358"/>
    <cellStyle name="Percent 2 3 5 20" xfId="36359"/>
    <cellStyle name="Percent 2 3 5 21" xfId="36360"/>
    <cellStyle name="Percent 2 3 5 22" xfId="36361"/>
    <cellStyle name="Percent 2 3 5 23" xfId="36362"/>
    <cellStyle name="Percent 2 3 5 24" xfId="36363"/>
    <cellStyle name="Percent 2 3 5 3" xfId="36364"/>
    <cellStyle name="Percent 2 3 5 3 10" xfId="36365"/>
    <cellStyle name="Percent 2 3 5 3 2" xfId="36366"/>
    <cellStyle name="Percent 2 3 5 3 2 2" xfId="36367"/>
    <cellStyle name="Percent 2 3 5 3 3" xfId="36368"/>
    <cellStyle name="Percent 2 3 5 3 4" xfId="36369"/>
    <cellStyle name="Percent 2 3 5 3 5" xfId="36370"/>
    <cellStyle name="Percent 2 3 5 3 6" xfId="36371"/>
    <cellStyle name="Percent 2 3 5 3 7" xfId="36372"/>
    <cellStyle name="Percent 2 3 5 3 8" xfId="36373"/>
    <cellStyle name="Percent 2 3 5 3 9" xfId="36374"/>
    <cellStyle name="Percent 2 3 5 4" xfId="36375"/>
    <cellStyle name="Percent 2 3 5 4 2" xfId="36376"/>
    <cellStyle name="Percent 2 3 5 4 2 2" xfId="36377"/>
    <cellStyle name="Percent 2 3 5 4 3" xfId="36378"/>
    <cellStyle name="Percent 2 3 5 5" xfId="36379"/>
    <cellStyle name="Percent 2 3 5 5 2" xfId="36380"/>
    <cellStyle name="Percent 2 3 5 5 2 2" xfId="36381"/>
    <cellStyle name="Percent 2 3 5 5 3" xfId="36382"/>
    <cellStyle name="Percent 2 3 5 6" xfId="36383"/>
    <cellStyle name="Percent 2 3 5 6 2" xfId="36384"/>
    <cellStyle name="Percent 2 3 5 6 2 2" xfId="36385"/>
    <cellStyle name="Percent 2 3 5 6 3" xfId="36386"/>
    <cellStyle name="Percent 2 3 5 7" xfId="36387"/>
    <cellStyle name="Percent 2 3 5 7 2" xfId="36388"/>
    <cellStyle name="Percent 2 3 5 7 2 2" xfId="36389"/>
    <cellStyle name="Percent 2 3 5 7 3" xfId="36390"/>
    <cellStyle name="Percent 2 3 5 8" xfId="36391"/>
    <cellStyle name="Percent 2 3 5 8 2" xfId="36392"/>
    <cellStyle name="Percent 2 3 5 8 2 2" xfId="36393"/>
    <cellStyle name="Percent 2 3 5 8 3" xfId="36394"/>
    <cellStyle name="Percent 2 3 5 9" xfId="36395"/>
    <cellStyle name="Percent 2 3 5 9 2" xfId="36396"/>
    <cellStyle name="Percent 2 3 5 9 2 2" xfId="36397"/>
    <cellStyle name="Percent 2 3 5 9 3" xfId="36398"/>
    <cellStyle name="Percent 2 3 6" xfId="36399"/>
    <cellStyle name="Percent 2 3 6 10" xfId="36400"/>
    <cellStyle name="Percent 2 3 6 10 2" xfId="36401"/>
    <cellStyle name="Percent 2 3 6 10 2 2" xfId="36402"/>
    <cellStyle name="Percent 2 3 6 10 3" xfId="36403"/>
    <cellStyle name="Percent 2 3 6 11" xfId="36404"/>
    <cellStyle name="Percent 2 3 6 11 2" xfId="36405"/>
    <cellStyle name="Percent 2 3 6 11 2 2" xfId="36406"/>
    <cellStyle name="Percent 2 3 6 11 3" xfId="36407"/>
    <cellStyle name="Percent 2 3 6 12" xfId="36408"/>
    <cellStyle name="Percent 2 3 6 12 2" xfId="36409"/>
    <cellStyle name="Percent 2 3 6 12 2 2" xfId="36410"/>
    <cellStyle name="Percent 2 3 6 12 3" xfId="36411"/>
    <cellStyle name="Percent 2 3 6 13" xfId="36412"/>
    <cellStyle name="Percent 2 3 6 13 2" xfId="36413"/>
    <cellStyle name="Percent 2 3 6 13 2 2" xfId="36414"/>
    <cellStyle name="Percent 2 3 6 13 3" xfId="36415"/>
    <cellStyle name="Percent 2 3 6 14" xfId="36416"/>
    <cellStyle name="Percent 2 3 6 14 2" xfId="36417"/>
    <cellStyle name="Percent 2 3 6 14 2 2" xfId="36418"/>
    <cellStyle name="Percent 2 3 6 14 3" xfId="36419"/>
    <cellStyle name="Percent 2 3 6 15" xfId="36420"/>
    <cellStyle name="Percent 2 3 6 15 2" xfId="36421"/>
    <cellStyle name="Percent 2 3 6 15 2 2" xfId="36422"/>
    <cellStyle name="Percent 2 3 6 15 3" xfId="36423"/>
    <cellStyle name="Percent 2 3 6 16" xfId="36424"/>
    <cellStyle name="Percent 2 3 6 16 2" xfId="36425"/>
    <cellStyle name="Percent 2 3 6 17" xfId="36426"/>
    <cellStyle name="Percent 2 3 6 18" xfId="36427"/>
    <cellStyle name="Percent 2 3 6 19" xfId="36428"/>
    <cellStyle name="Percent 2 3 6 2" xfId="36429"/>
    <cellStyle name="Percent 2 3 6 2 10" xfId="36430"/>
    <cellStyle name="Percent 2 3 6 2 2" xfId="36431"/>
    <cellStyle name="Percent 2 3 6 2 2 2" xfId="36432"/>
    <cellStyle name="Percent 2 3 6 2 3" xfId="36433"/>
    <cellStyle name="Percent 2 3 6 2 4" xfId="36434"/>
    <cellStyle name="Percent 2 3 6 2 5" xfId="36435"/>
    <cellStyle name="Percent 2 3 6 2 6" xfId="36436"/>
    <cellStyle name="Percent 2 3 6 2 7" xfId="36437"/>
    <cellStyle name="Percent 2 3 6 2 8" xfId="36438"/>
    <cellStyle name="Percent 2 3 6 2 9" xfId="36439"/>
    <cellStyle name="Percent 2 3 6 20" xfId="36440"/>
    <cellStyle name="Percent 2 3 6 21" xfId="36441"/>
    <cellStyle name="Percent 2 3 6 22" xfId="36442"/>
    <cellStyle name="Percent 2 3 6 23" xfId="36443"/>
    <cellStyle name="Percent 2 3 6 24" xfId="36444"/>
    <cellStyle name="Percent 2 3 6 3" xfId="36445"/>
    <cellStyle name="Percent 2 3 6 3 10" xfId="36446"/>
    <cellStyle name="Percent 2 3 6 3 2" xfId="36447"/>
    <cellStyle name="Percent 2 3 6 3 2 2" xfId="36448"/>
    <cellStyle name="Percent 2 3 6 3 3" xfId="36449"/>
    <cellStyle name="Percent 2 3 6 3 4" xfId="36450"/>
    <cellStyle name="Percent 2 3 6 3 5" xfId="36451"/>
    <cellStyle name="Percent 2 3 6 3 6" xfId="36452"/>
    <cellStyle name="Percent 2 3 6 3 7" xfId="36453"/>
    <cellStyle name="Percent 2 3 6 3 8" xfId="36454"/>
    <cellStyle name="Percent 2 3 6 3 9" xfId="36455"/>
    <cellStyle name="Percent 2 3 6 4" xfId="36456"/>
    <cellStyle name="Percent 2 3 6 4 2" xfId="36457"/>
    <cellStyle name="Percent 2 3 6 4 2 2" xfId="36458"/>
    <cellStyle name="Percent 2 3 6 4 3" xfId="36459"/>
    <cellStyle name="Percent 2 3 6 5" xfId="36460"/>
    <cellStyle name="Percent 2 3 6 5 2" xfId="36461"/>
    <cellStyle name="Percent 2 3 6 5 2 2" xfId="36462"/>
    <cellStyle name="Percent 2 3 6 5 3" xfId="36463"/>
    <cellStyle name="Percent 2 3 6 6" xfId="36464"/>
    <cellStyle name="Percent 2 3 6 6 2" xfId="36465"/>
    <cellStyle name="Percent 2 3 6 6 2 2" xfId="36466"/>
    <cellStyle name="Percent 2 3 6 6 3" xfId="36467"/>
    <cellStyle name="Percent 2 3 6 7" xfId="36468"/>
    <cellStyle name="Percent 2 3 6 7 2" xfId="36469"/>
    <cellStyle name="Percent 2 3 6 7 2 2" xfId="36470"/>
    <cellStyle name="Percent 2 3 6 7 3" xfId="36471"/>
    <cellStyle name="Percent 2 3 6 8" xfId="36472"/>
    <cellStyle name="Percent 2 3 6 8 2" xfId="36473"/>
    <cellStyle name="Percent 2 3 6 8 2 2" xfId="36474"/>
    <cellStyle name="Percent 2 3 6 8 3" xfId="36475"/>
    <cellStyle name="Percent 2 3 6 9" xfId="36476"/>
    <cellStyle name="Percent 2 3 6 9 2" xfId="36477"/>
    <cellStyle name="Percent 2 3 6 9 2 2" xfId="36478"/>
    <cellStyle name="Percent 2 3 6 9 3" xfId="36479"/>
    <cellStyle name="Percent 2 3 7" xfId="36480"/>
    <cellStyle name="Percent 2 3 7 10" xfId="36481"/>
    <cellStyle name="Percent 2 3 7 2" xfId="36482"/>
    <cellStyle name="Percent 2 3 7 2 2" xfId="36483"/>
    <cellStyle name="Percent 2 3 7 3" xfId="36484"/>
    <cellStyle name="Percent 2 3 7 4" xfId="36485"/>
    <cellStyle name="Percent 2 3 7 5" xfId="36486"/>
    <cellStyle name="Percent 2 3 7 6" xfId="36487"/>
    <cellStyle name="Percent 2 3 7 7" xfId="36488"/>
    <cellStyle name="Percent 2 3 7 8" xfId="36489"/>
    <cellStyle name="Percent 2 3 7 9" xfId="36490"/>
    <cellStyle name="Percent 2 3 8" xfId="36491"/>
    <cellStyle name="Percent 2 3 8 10" xfId="36492"/>
    <cellStyle name="Percent 2 3 8 2" xfId="36493"/>
    <cellStyle name="Percent 2 3 8 2 2" xfId="36494"/>
    <cellStyle name="Percent 2 3 8 3" xfId="36495"/>
    <cellStyle name="Percent 2 3 8 4" xfId="36496"/>
    <cellStyle name="Percent 2 3 8 5" xfId="36497"/>
    <cellStyle name="Percent 2 3 8 6" xfId="36498"/>
    <cellStyle name="Percent 2 3 8 7" xfId="36499"/>
    <cellStyle name="Percent 2 3 8 8" xfId="36500"/>
    <cellStyle name="Percent 2 3 8 9" xfId="36501"/>
    <cellStyle name="Percent 2 3 9" xfId="36502"/>
    <cellStyle name="Percent 2 3 9 2" xfId="36503"/>
    <cellStyle name="Percent 2 3 9 2 2" xfId="36504"/>
    <cellStyle name="Percent 2 3 9 3" xfId="36505"/>
    <cellStyle name="Percent 2 30" xfId="36506"/>
    <cellStyle name="Percent 2 30 10" xfId="36507"/>
    <cellStyle name="Percent 2 30 10 2" xfId="36508"/>
    <cellStyle name="Percent 2 30 10 2 2" xfId="36509"/>
    <cellStyle name="Percent 2 30 10 3" xfId="36510"/>
    <cellStyle name="Percent 2 30 11" xfId="36511"/>
    <cellStyle name="Percent 2 30 11 2" xfId="36512"/>
    <cellStyle name="Percent 2 30 11 2 2" xfId="36513"/>
    <cellStyle name="Percent 2 30 11 3" xfId="36514"/>
    <cellStyle name="Percent 2 30 12" xfId="36515"/>
    <cellStyle name="Percent 2 30 12 2" xfId="36516"/>
    <cellStyle name="Percent 2 30 12 2 2" xfId="36517"/>
    <cellStyle name="Percent 2 30 12 3" xfId="36518"/>
    <cellStyle name="Percent 2 30 13" xfId="36519"/>
    <cellStyle name="Percent 2 30 13 2" xfId="36520"/>
    <cellStyle name="Percent 2 30 13 2 2" xfId="36521"/>
    <cellStyle name="Percent 2 30 13 3" xfId="36522"/>
    <cellStyle name="Percent 2 30 14" xfId="36523"/>
    <cellStyle name="Percent 2 30 14 2" xfId="36524"/>
    <cellStyle name="Percent 2 30 14 2 2" xfId="36525"/>
    <cellStyle name="Percent 2 30 14 3" xfId="36526"/>
    <cellStyle name="Percent 2 30 15" xfId="36527"/>
    <cellStyle name="Percent 2 30 15 2" xfId="36528"/>
    <cellStyle name="Percent 2 30 15 2 2" xfId="36529"/>
    <cellStyle name="Percent 2 30 15 3" xfId="36530"/>
    <cellStyle name="Percent 2 30 16" xfId="36531"/>
    <cellStyle name="Percent 2 30 16 2" xfId="36532"/>
    <cellStyle name="Percent 2 30 17" xfId="36533"/>
    <cellStyle name="Percent 2 30 18" xfId="36534"/>
    <cellStyle name="Percent 2 30 19" xfId="36535"/>
    <cellStyle name="Percent 2 30 2" xfId="36536"/>
    <cellStyle name="Percent 2 30 2 10" xfId="36537"/>
    <cellStyle name="Percent 2 30 2 2" xfId="36538"/>
    <cellStyle name="Percent 2 30 2 2 2" xfId="36539"/>
    <cellStyle name="Percent 2 30 2 3" xfId="36540"/>
    <cellStyle name="Percent 2 30 2 4" xfId="36541"/>
    <cellStyle name="Percent 2 30 2 5" xfId="36542"/>
    <cellStyle name="Percent 2 30 2 6" xfId="36543"/>
    <cellStyle name="Percent 2 30 2 7" xfId="36544"/>
    <cellStyle name="Percent 2 30 2 8" xfId="36545"/>
    <cellStyle name="Percent 2 30 2 9" xfId="36546"/>
    <cellStyle name="Percent 2 30 20" xfId="36547"/>
    <cellStyle name="Percent 2 30 21" xfId="36548"/>
    <cellStyle name="Percent 2 30 22" xfId="36549"/>
    <cellStyle name="Percent 2 30 23" xfId="36550"/>
    <cellStyle name="Percent 2 30 24" xfId="36551"/>
    <cellStyle name="Percent 2 30 3" xfId="36552"/>
    <cellStyle name="Percent 2 30 3 10" xfId="36553"/>
    <cellStyle name="Percent 2 30 3 2" xfId="36554"/>
    <cellStyle name="Percent 2 30 3 2 2" xfId="36555"/>
    <cellStyle name="Percent 2 30 3 3" xfId="36556"/>
    <cellStyle name="Percent 2 30 3 4" xfId="36557"/>
    <cellStyle name="Percent 2 30 3 5" xfId="36558"/>
    <cellStyle name="Percent 2 30 3 6" xfId="36559"/>
    <cellStyle name="Percent 2 30 3 7" xfId="36560"/>
    <cellStyle name="Percent 2 30 3 8" xfId="36561"/>
    <cellStyle name="Percent 2 30 3 9" xfId="36562"/>
    <cellStyle name="Percent 2 30 4" xfId="36563"/>
    <cellStyle name="Percent 2 30 4 2" xfId="36564"/>
    <cellStyle name="Percent 2 30 4 2 2" xfId="36565"/>
    <cellStyle name="Percent 2 30 4 3" xfId="36566"/>
    <cellStyle name="Percent 2 30 5" xfId="36567"/>
    <cellStyle name="Percent 2 30 5 2" xfId="36568"/>
    <cellStyle name="Percent 2 30 5 2 2" xfId="36569"/>
    <cellStyle name="Percent 2 30 5 3" xfId="36570"/>
    <cellStyle name="Percent 2 30 6" xfId="36571"/>
    <cellStyle name="Percent 2 30 6 2" xfId="36572"/>
    <cellStyle name="Percent 2 30 6 2 2" xfId="36573"/>
    <cellStyle name="Percent 2 30 6 3" xfId="36574"/>
    <cellStyle name="Percent 2 30 7" xfId="36575"/>
    <cellStyle name="Percent 2 30 7 2" xfId="36576"/>
    <cellStyle name="Percent 2 30 7 2 2" xfId="36577"/>
    <cellStyle name="Percent 2 30 7 3" xfId="36578"/>
    <cellStyle name="Percent 2 30 8" xfId="36579"/>
    <cellStyle name="Percent 2 30 8 2" xfId="36580"/>
    <cellStyle name="Percent 2 30 8 2 2" xfId="36581"/>
    <cellStyle name="Percent 2 30 8 3" xfId="36582"/>
    <cellStyle name="Percent 2 30 9" xfId="36583"/>
    <cellStyle name="Percent 2 30 9 2" xfId="36584"/>
    <cellStyle name="Percent 2 30 9 2 2" xfId="36585"/>
    <cellStyle name="Percent 2 30 9 3" xfId="36586"/>
    <cellStyle name="Percent 2 31" xfId="36587"/>
    <cellStyle name="Percent 2 31 10" xfId="36588"/>
    <cellStyle name="Percent 2 31 10 2" xfId="36589"/>
    <cellStyle name="Percent 2 31 10 2 2" xfId="36590"/>
    <cellStyle name="Percent 2 31 10 3" xfId="36591"/>
    <cellStyle name="Percent 2 31 11" xfId="36592"/>
    <cellStyle name="Percent 2 31 11 2" xfId="36593"/>
    <cellStyle name="Percent 2 31 11 2 2" xfId="36594"/>
    <cellStyle name="Percent 2 31 11 3" xfId="36595"/>
    <cellStyle name="Percent 2 31 12" xfId="36596"/>
    <cellStyle name="Percent 2 31 12 2" xfId="36597"/>
    <cellStyle name="Percent 2 31 12 2 2" xfId="36598"/>
    <cellStyle name="Percent 2 31 12 3" xfId="36599"/>
    <cellStyle name="Percent 2 31 13" xfId="36600"/>
    <cellStyle name="Percent 2 31 13 2" xfId="36601"/>
    <cellStyle name="Percent 2 31 13 2 2" xfId="36602"/>
    <cellStyle name="Percent 2 31 13 3" xfId="36603"/>
    <cellStyle name="Percent 2 31 14" xfId="36604"/>
    <cellStyle name="Percent 2 31 14 2" xfId="36605"/>
    <cellStyle name="Percent 2 31 14 2 2" xfId="36606"/>
    <cellStyle name="Percent 2 31 14 3" xfId="36607"/>
    <cellStyle name="Percent 2 31 15" xfId="36608"/>
    <cellStyle name="Percent 2 31 15 2" xfId="36609"/>
    <cellStyle name="Percent 2 31 15 2 2" xfId="36610"/>
    <cellStyle name="Percent 2 31 15 3" xfId="36611"/>
    <cellStyle name="Percent 2 31 16" xfId="36612"/>
    <cellStyle name="Percent 2 31 16 2" xfId="36613"/>
    <cellStyle name="Percent 2 31 17" xfId="36614"/>
    <cellStyle name="Percent 2 31 18" xfId="36615"/>
    <cellStyle name="Percent 2 31 19" xfId="36616"/>
    <cellStyle name="Percent 2 31 2" xfId="36617"/>
    <cellStyle name="Percent 2 31 2 10" xfId="36618"/>
    <cellStyle name="Percent 2 31 2 2" xfId="36619"/>
    <cellStyle name="Percent 2 31 2 2 2" xfId="36620"/>
    <cellStyle name="Percent 2 31 2 3" xfId="36621"/>
    <cellStyle name="Percent 2 31 2 4" xfId="36622"/>
    <cellStyle name="Percent 2 31 2 5" xfId="36623"/>
    <cellStyle name="Percent 2 31 2 6" xfId="36624"/>
    <cellStyle name="Percent 2 31 2 7" xfId="36625"/>
    <cellStyle name="Percent 2 31 2 8" xfId="36626"/>
    <cellStyle name="Percent 2 31 2 9" xfId="36627"/>
    <cellStyle name="Percent 2 31 20" xfId="36628"/>
    <cellStyle name="Percent 2 31 21" xfId="36629"/>
    <cellStyle name="Percent 2 31 22" xfId="36630"/>
    <cellStyle name="Percent 2 31 23" xfId="36631"/>
    <cellStyle name="Percent 2 31 24" xfId="36632"/>
    <cellStyle name="Percent 2 31 3" xfId="36633"/>
    <cellStyle name="Percent 2 31 3 10" xfId="36634"/>
    <cellStyle name="Percent 2 31 3 2" xfId="36635"/>
    <cellStyle name="Percent 2 31 3 2 2" xfId="36636"/>
    <cellStyle name="Percent 2 31 3 3" xfId="36637"/>
    <cellStyle name="Percent 2 31 3 4" xfId="36638"/>
    <cellStyle name="Percent 2 31 3 5" xfId="36639"/>
    <cellStyle name="Percent 2 31 3 6" xfId="36640"/>
    <cellStyle name="Percent 2 31 3 7" xfId="36641"/>
    <cellStyle name="Percent 2 31 3 8" xfId="36642"/>
    <cellStyle name="Percent 2 31 3 9" xfId="36643"/>
    <cellStyle name="Percent 2 31 4" xfId="36644"/>
    <cellStyle name="Percent 2 31 4 2" xfId="36645"/>
    <cellStyle name="Percent 2 31 4 2 2" xfId="36646"/>
    <cellStyle name="Percent 2 31 4 3" xfId="36647"/>
    <cellStyle name="Percent 2 31 5" xfId="36648"/>
    <cellStyle name="Percent 2 31 5 2" xfId="36649"/>
    <cellStyle name="Percent 2 31 5 2 2" xfId="36650"/>
    <cellStyle name="Percent 2 31 5 3" xfId="36651"/>
    <cellStyle name="Percent 2 31 6" xfId="36652"/>
    <cellStyle name="Percent 2 31 6 2" xfId="36653"/>
    <cellStyle name="Percent 2 31 6 2 2" xfId="36654"/>
    <cellStyle name="Percent 2 31 6 3" xfId="36655"/>
    <cellStyle name="Percent 2 31 7" xfId="36656"/>
    <cellStyle name="Percent 2 31 7 2" xfId="36657"/>
    <cellStyle name="Percent 2 31 7 2 2" xfId="36658"/>
    <cellStyle name="Percent 2 31 7 3" xfId="36659"/>
    <cellStyle name="Percent 2 31 8" xfId="36660"/>
    <cellStyle name="Percent 2 31 8 2" xfId="36661"/>
    <cellStyle name="Percent 2 31 8 2 2" xfId="36662"/>
    <cellStyle name="Percent 2 31 8 3" xfId="36663"/>
    <cellStyle name="Percent 2 31 9" xfId="36664"/>
    <cellStyle name="Percent 2 31 9 2" xfId="36665"/>
    <cellStyle name="Percent 2 31 9 2 2" xfId="36666"/>
    <cellStyle name="Percent 2 31 9 3" xfId="36667"/>
    <cellStyle name="Percent 2 32" xfId="36668"/>
    <cellStyle name="Percent 2 32 10" xfId="36669"/>
    <cellStyle name="Percent 2 32 2" xfId="36670"/>
    <cellStyle name="Percent 2 32 2 2" xfId="36671"/>
    <cellStyle name="Percent 2 32 3" xfId="36672"/>
    <cellStyle name="Percent 2 32 4" xfId="36673"/>
    <cellStyle name="Percent 2 32 5" xfId="36674"/>
    <cellStyle name="Percent 2 32 6" xfId="36675"/>
    <cellStyle name="Percent 2 32 7" xfId="36676"/>
    <cellStyle name="Percent 2 32 8" xfId="36677"/>
    <cellStyle name="Percent 2 32 9" xfId="36678"/>
    <cellStyle name="Percent 2 33" xfId="36679"/>
    <cellStyle name="Percent 2 33 10" xfId="36680"/>
    <cellStyle name="Percent 2 33 2" xfId="36681"/>
    <cellStyle name="Percent 2 33 2 2" xfId="36682"/>
    <cellStyle name="Percent 2 33 3" xfId="36683"/>
    <cellStyle name="Percent 2 33 4" xfId="36684"/>
    <cellStyle name="Percent 2 33 5" xfId="36685"/>
    <cellStyle name="Percent 2 33 6" xfId="36686"/>
    <cellStyle name="Percent 2 33 7" xfId="36687"/>
    <cellStyle name="Percent 2 33 8" xfId="36688"/>
    <cellStyle name="Percent 2 33 9" xfId="36689"/>
    <cellStyle name="Percent 2 34" xfId="36690"/>
    <cellStyle name="Percent 2 34 10" xfId="36691"/>
    <cellStyle name="Percent 2 34 2" xfId="36692"/>
    <cellStyle name="Percent 2 34 2 2" xfId="36693"/>
    <cellStyle name="Percent 2 34 3" xfId="36694"/>
    <cellStyle name="Percent 2 34 4" xfId="36695"/>
    <cellStyle name="Percent 2 34 5" xfId="36696"/>
    <cellStyle name="Percent 2 34 6" xfId="36697"/>
    <cellStyle name="Percent 2 34 7" xfId="36698"/>
    <cellStyle name="Percent 2 34 8" xfId="36699"/>
    <cellStyle name="Percent 2 34 9" xfId="36700"/>
    <cellStyle name="Percent 2 35" xfId="36701"/>
    <cellStyle name="Percent 2 35 10" xfId="36702"/>
    <cellStyle name="Percent 2 35 2" xfId="36703"/>
    <cellStyle name="Percent 2 35 2 2" xfId="36704"/>
    <cellStyle name="Percent 2 35 3" xfId="36705"/>
    <cellStyle name="Percent 2 35 4" xfId="36706"/>
    <cellStyle name="Percent 2 35 5" xfId="36707"/>
    <cellStyle name="Percent 2 35 6" xfId="36708"/>
    <cellStyle name="Percent 2 35 7" xfId="36709"/>
    <cellStyle name="Percent 2 35 8" xfId="36710"/>
    <cellStyle name="Percent 2 35 9" xfId="36711"/>
    <cellStyle name="Percent 2 36" xfId="36712"/>
    <cellStyle name="Percent 2 36 10" xfId="36713"/>
    <cellStyle name="Percent 2 36 2" xfId="36714"/>
    <cellStyle name="Percent 2 36 2 2" xfId="36715"/>
    <cellStyle name="Percent 2 36 3" xfId="36716"/>
    <cellStyle name="Percent 2 36 4" xfId="36717"/>
    <cellStyle name="Percent 2 36 5" xfId="36718"/>
    <cellStyle name="Percent 2 36 6" xfId="36719"/>
    <cellStyle name="Percent 2 36 7" xfId="36720"/>
    <cellStyle name="Percent 2 36 8" xfId="36721"/>
    <cellStyle name="Percent 2 36 9" xfId="36722"/>
    <cellStyle name="Percent 2 37" xfId="36723"/>
    <cellStyle name="Percent 2 37 10" xfId="36724"/>
    <cellStyle name="Percent 2 37 2" xfId="36725"/>
    <cellStyle name="Percent 2 37 2 2" xfId="36726"/>
    <cellStyle name="Percent 2 37 3" xfId="36727"/>
    <cellStyle name="Percent 2 37 4" xfId="36728"/>
    <cellStyle name="Percent 2 37 5" xfId="36729"/>
    <cellStyle name="Percent 2 37 6" xfId="36730"/>
    <cellStyle name="Percent 2 37 7" xfId="36731"/>
    <cellStyle name="Percent 2 37 8" xfId="36732"/>
    <cellStyle name="Percent 2 37 9" xfId="36733"/>
    <cellStyle name="Percent 2 38" xfId="36734"/>
    <cellStyle name="Percent 2 38 10" xfId="36735"/>
    <cellStyle name="Percent 2 38 2" xfId="36736"/>
    <cellStyle name="Percent 2 38 2 2" xfId="36737"/>
    <cellStyle name="Percent 2 38 3" xfId="36738"/>
    <cellStyle name="Percent 2 38 4" xfId="36739"/>
    <cellStyle name="Percent 2 38 5" xfId="36740"/>
    <cellStyle name="Percent 2 38 6" xfId="36741"/>
    <cellStyle name="Percent 2 38 7" xfId="36742"/>
    <cellStyle name="Percent 2 38 8" xfId="36743"/>
    <cellStyle name="Percent 2 38 9" xfId="36744"/>
    <cellStyle name="Percent 2 39" xfId="36745"/>
    <cellStyle name="Percent 2 39 10" xfId="36746"/>
    <cellStyle name="Percent 2 39 2" xfId="36747"/>
    <cellStyle name="Percent 2 39 2 2" xfId="36748"/>
    <cellStyle name="Percent 2 39 3" xfId="36749"/>
    <cellStyle name="Percent 2 39 4" xfId="36750"/>
    <cellStyle name="Percent 2 39 5" xfId="36751"/>
    <cellStyle name="Percent 2 39 6" xfId="36752"/>
    <cellStyle name="Percent 2 39 7" xfId="36753"/>
    <cellStyle name="Percent 2 39 8" xfId="36754"/>
    <cellStyle name="Percent 2 39 9" xfId="36755"/>
    <cellStyle name="Percent 2 4" xfId="36756"/>
    <cellStyle name="Percent 2 4 10" xfId="36757"/>
    <cellStyle name="Percent 2 4 10 2" xfId="36758"/>
    <cellStyle name="Percent 2 4 10 2 2" xfId="36759"/>
    <cellStyle name="Percent 2 4 10 3" xfId="36760"/>
    <cellStyle name="Percent 2 4 11" xfId="36761"/>
    <cellStyle name="Percent 2 4 11 2" xfId="36762"/>
    <cellStyle name="Percent 2 4 11 2 2" xfId="36763"/>
    <cellStyle name="Percent 2 4 11 3" xfId="36764"/>
    <cellStyle name="Percent 2 4 12" xfId="36765"/>
    <cellStyle name="Percent 2 4 12 2" xfId="36766"/>
    <cellStyle name="Percent 2 4 12 2 2" xfId="36767"/>
    <cellStyle name="Percent 2 4 12 3" xfId="36768"/>
    <cellStyle name="Percent 2 4 13" xfId="36769"/>
    <cellStyle name="Percent 2 4 13 2" xfId="36770"/>
    <cellStyle name="Percent 2 4 13 2 2" xfId="36771"/>
    <cellStyle name="Percent 2 4 13 3" xfId="36772"/>
    <cellStyle name="Percent 2 4 14" xfId="36773"/>
    <cellStyle name="Percent 2 4 14 2" xfId="36774"/>
    <cellStyle name="Percent 2 4 14 2 2" xfId="36775"/>
    <cellStyle name="Percent 2 4 14 3" xfId="36776"/>
    <cellStyle name="Percent 2 4 15" xfId="36777"/>
    <cellStyle name="Percent 2 4 15 2" xfId="36778"/>
    <cellStyle name="Percent 2 4 15 2 2" xfId="36779"/>
    <cellStyle name="Percent 2 4 15 3" xfId="36780"/>
    <cellStyle name="Percent 2 4 16" xfId="36781"/>
    <cellStyle name="Percent 2 4 16 2" xfId="36782"/>
    <cellStyle name="Percent 2 4 16 2 2" xfId="36783"/>
    <cellStyle name="Percent 2 4 16 3" xfId="36784"/>
    <cellStyle name="Percent 2 4 17" xfId="36785"/>
    <cellStyle name="Percent 2 4 17 2" xfId="36786"/>
    <cellStyle name="Percent 2 4 17 2 2" xfId="36787"/>
    <cellStyle name="Percent 2 4 17 3" xfId="36788"/>
    <cellStyle name="Percent 2 4 18" xfId="36789"/>
    <cellStyle name="Percent 2 4 18 2" xfId="36790"/>
    <cellStyle name="Percent 2 4 18 2 2" xfId="36791"/>
    <cellStyle name="Percent 2 4 18 3" xfId="36792"/>
    <cellStyle name="Percent 2 4 19" xfId="36793"/>
    <cellStyle name="Percent 2 4 19 2" xfId="36794"/>
    <cellStyle name="Percent 2 4 19 2 2" xfId="36795"/>
    <cellStyle name="Percent 2 4 19 3" xfId="36796"/>
    <cellStyle name="Percent 2 4 2" xfId="36797"/>
    <cellStyle name="Percent 2 4 2 10" xfId="36798"/>
    <cellStyle name="Percent 2 4 2 10 2" xfId="36799"/>
    <cellStyle name="Percent 2 4 2 10 2 2" xfId="36800"/>
    <cellStyle name="Percent 2 4 2 10 3" xfId="36801"/>
    <cellStyle name="Percent 2 4 2 11" xfId="36802"/>
    <cellStyle name="Percent 2 4 2 11 2" xfId="36803"/>
    <cellStyle name="Percent 2 4 2 11 2 2" xfId="36804"/>
    <cellStyle name="Percent 2 4 2 11 3" xfId="36805"/>
    <cellStyle name="Percent 2 4 2 12" xfId="36806"/>
    <cellStyle name="Percent 2 4 2 12 2" xfId="36807"/>
    <cellStyle name="Percent 2 4 2 12 2 2" xfId="36808"/>
    <cellStyle name="Percent 2 4 2 12 3" xfId="36809"/>
    <cellStyle name="Percent 2 4 2 13" xfId="36810"/>
    <cellStyle name="Percent 2 4 2 13 2" xfId="36811"/>
    <cellStyle name="Percent 2 4 2 13 2 2" xfId="36812"/>
    <cellStyle name="Percent 2 4 2 13 3" xfId="36813"/>
    <cellStyle name="Percent 2 4 2 14" xfId="36814"/>
    <cellStyle name="Percent 2 4 2 14 2" xfId="36815"/>
    <cellStyle name="Percent 2 4 2 14 2 2" xfId="36816"/>
    <cellStyle name="Percent 2 4 2 14 3" xfId="36817"/>
    <cellStyle name="Percent 2 4 2 15" xfId="36818"/>
    <cellStyle name="Percent 2 4 2 15 2" xfId="36819"/>
    <cellStyle name="Percent 2 4 2 15 2 2" xfId="36820"/>
    <cellStyle name="Percent 2 4 2 15 3" xfId="36821"/>
    <cellStyle name="Percent 2 4 2 16" xfId="36822"/>
    <cellStyle name="Percent 2 4 2 16 2" xfId="36823"/>
    <cellStyle name="Percent 2 4 2 16 2 2" xfId="36824"/>
    <cellStyle name="Percent 2 4 2 16 3" xfId="36825"/>
    <cellStyle name="Percent 2 4 2 17" xfId="36826"/>
    <cellStyle name="Percent 2 4 2 17 2" xfId="36827"/>
    <cellStyle name="Percent 2 4 2 17 2 2" xfId="36828"/>
    <cellStyle name="Percent 2 4 2 17 3" xfId="36829"/>
    <cellStyle name="Percent 2 4 2 18" xfId="36830"/>
    <cellStyle name="Percent 2 4 2 18 2" xfId="36831"/>
    <cellStyle name="Percent 2 4 2 18 2 2" xfId="36832"/>
    <cellStyle name="Percent 2 4 2 18 3" xfId="36833"/>
    <cellStyle name="Percent 2 4 2 19" xfId="36834"/>
    <cellStyle name="Percent 2 4 2 19 2" xfId="36835"/>
    <cellStyle name="Percent 2 4 2 19 2 2" xfId="36836"/>
    <cellStyle name="Percent 2 4 2 19 3" xfId="36837"/>
    <cellStyle name="Percent 2 4 2 2" xfId="36838"/>
    <cellStyle name="Percent 2 4 2 2 10" xfId="36839"/>
    <cellStyle name="Percent 2 4 2 2 10 2" xfId="36840"/>
    <cellStyle name="Percent 2 4 2 2 10 2 2" xfId="36841"/>
    <cellStyle name="Percent 2 4 2 2 10 3" xfId="36842"/>
    <cellStyle name="Percent 2 4 2 2 11" xfId="36843"/>
    <cellStyle name="Percent 2 4 2 2 11 2" xfId="36844"/>
    <cellStyle name="Percent 2 4 2 2 11 2 2" xfId="36845"/>
    <cellStyle name="Percent 2 4 2 2 11 3" xfId="36846"/>
    <cellStyle name="Percent 2 4 2 2 12" xfId="36847"/>
    <cellStyle name="Percent 2 4 2 2 12 2" xfId="36848"/>
    <cellStyle name="Percent 2 4 2 2 12 2 2" xfId="36849"/>
    <cellStyle name="Percent 2 4 2 2 12 3" xfId="36850"/>
    <cellStyle name="Percent 2 4 2 2 13" xfId="36851"/>
    <cellStyle name="Percent 2 4 2 2 13 2" xfId="36852"/>
    <cellStyle name="Percent 2 4 2 2 13 2 2" xfId="36853"/>
    <cellStyle name="Percent 2 4 2 2 13 3" xfId="36854"/>
    <cellStyle name="Percent 2 4 2 2 14" xfId="36855"/>
    <cellStyle name="Percent 2 4 2 2 14 2" xfId="36856"/>
    <cellStyle name="Percent 2 4 2 2 14 2 2" xfId="36857"/>
    <cellStyle name="Percent 2 4 2 2 14 3" xfId="36858"/>
    <cellStyle name="Percent 2 4 2 2 15" xfId="36859"/>
    <cellStyle name="Percent 2 4 2 2 15 2" xfId="36860"/>
    <cellStyle name="Percent 2 4 2 2 15 2 2" xfId="36861"/>
    <cellStyle name="Percent 2 4 2 2 15 3" xfId="36862"/>
    <cellStyle name="Percent 2 4 2 2 16" xfId="36863"/>
    <cellStyle name="Percent 2 4 2 2 16 2" xfId="36864"/>
    <cellStyle name="Percent 2 4 2 2 17" xfId="36865"/>
    <cellStyle name="Percent 2 4 2 2 18" xfId="36866"/>
    <cellStyle name="Percent 2 4 2 2 19" xfId="36867"/>
    <cellStyle name="Percent 2 4 2 2 2" xfId="36868"/>
    <cellStyle name="Percent 2 4 2 2 2 10" xfId="36869"/>
    <cellStyle name="Percent 2 4 2 2 2 2" xfId="36870"/>
    <cellStyle name="Percent 2 4 2 2 2 2 2" xfId="36871"/>
    <cellStyle name="Percent 2 4 2 2 2 3" xfId="36872"/>
    <cellStyle name="Percent 2 4 2 2 2 4" xfId="36873"/>
    <cellStyle name="Percent 2 4 2 2 2 5" xfId="36874"/>
    <cellStyle name="Percent 2 4 2 2 2 6" xfId="36875"/>
    <cellStyle name="Percent 2 4 2 2 2 7" xfId="36876"/>
    <cellStyle name="Percent 2 4 2 2 2 8" xfId="36877"/>
    <cellStyle name="Percent 2 4 2 2 2 9" xfId="36878"/>
    <cellStyle name="Percent 2 4 2 2 20" xfId="36879"/>
    <cellStyle name="Percent 2 4 2 2 21" xfId="36880"/>
    <cellStyle name="Percent 2 4 2 2 22" xfId="36881"/>
    <cellStyle name="Percent 2 4 2 2 23" xfId="36882"/>
    <cellStyle name="Percent 2 4 2 2 24" xfId="36883"/>
    <cellStyle name="Percent 2 4 2 2 3" xfId="36884"/>
    <cellStyle name="Percent 2 4 2 2 3 10" xfId="36885"/>
    <cellStyle name="Percent 2 4 2 2 3 2" xfId="36886"/>
    <cellStyle name="Percent 2 4 2 2 3 2 2" xfId="36887"/>
    <cellStyle name="Percent 2 4 2 2 3 3" xfId="36888"/>
    <cellStyle name="Percent 2 4 2 2 3 4" xfId="36889"/>
    <cellStyle name="Percent 2 4 2 2 3 5" xfId="36890"/>
    <cellStyle name="Percent 2 4 2 2 3 6" xfId="36891"/>
    <cellStyle name="Percent 2 4 2 2 3 7" xfId="36892"/>
    <cellStyle name="Percent 2 4 2 2 3 8" xfId="36893"/>
    <cellStyle name="Percent 2 4 2 2 3 9" xfId="36894"/>
    <cellStyle name="Percent 2 4 2 2 4" xfId="36895"/>
    <cellStyle name="Percent 2 4 2 2 4 2" xfId="36896"/>
    <cellStyle name="Percent 2 4 2 2 4 2 2" xfId="36897"/>
    <cellStyle name="Percent 2 4 2 2 4 3" xfId="36898"/>
    <cellStyle name="Percent 2 4 2 2 5" xfId="36899"/>
    <cellStyle name="Percent 2 4 2 2 5 2" xfId="36900"/>
    <cellStyle name="Percent 2 4 2 2 5 2 2" xfId="36901"/>
    <cellStyle name="Percent 2 4 2 2 5 3" xfId="36902"/>
    <cellStyle name="Percent 2 4 2 2 6" xfId="36903"/>
    <cellStyle name="Percent 2 4 2 2 6 2" xfId="36904"/>
    <cellStyle name="Percent 2 4 2 2 6 2 2" xfId="36905"/>
    <cellStyle name="Percent 2 4 2 2 6 3" xfId="36906"/>
    <cellStyle name="Percent 2 4 2 2 7" xfId="36907"/>
    <cellStyle name="Percent 2 4 2 2 7 2" xfId="36908"/>
    <cellStyle name="Percent 2 4 2 2 7 2 2" xfId="36909"/>
    <cellStyle name="Percent 2 4 2 2 7 3" xfId="36910"/>
    <cellStyle name="Percent 2 4 2 2 8" xfId="36911"/>
    <cellStyle name="Percent 2 4 2 2 8 2" xfId="36912"/>
    <cellStyle name="Percent 2 4 2 2 8 2 2" xfId="36913"/>
    <cellStyle name="Percent 2 4 2 2 8 3" xfId="36914"/>
    <cellStyle name="Percent 2 4 2 2 9" xfId="36915"/>
    <cellStyle name="Percent 2 4 2 2 9 2" xfId="36916"/>
    <cellStyle name="Percent 2 4 2 2 9 2 2" xfId="36917"/>
    <cellStyle name="Percent 2 4 2 2 9 3" xfId="36918"/>
    <cellStyle name="Percent 2 4 2 20" xfId="36919"/>
    <cellStyle name="Percent 2 4 2 20 2" xfId="36920"/>
    <cellStyle name="Percent 2 4 2 21" xfId="36921"/>
    <cellStyle name="Percent 2 4 2 22" xfId="36922"/>
    <cellStyle name="Percent 2 4 2 23" xfId="36923"/>
    <cellStyle name="Percent 2 4 2 24" xfId="36924"/>
    <cellStyle name="Percent 2 4 2 25" xfId="36925"/>
    <cellStyle name="Percent 2 4 2 26" xfId="36926"/>
    <cellStyle name="Percent 2 4 2 27" xfId="36927"/>
    <cellStyle name="Percent 2 4 2 28" xfId="36928"/>
    <cellStyle name="Percent 2 4 2 3" xfId="36929"/>
    <cellStyle name="Percent 2 4 2 3 10" xfId="36930"/>
    <cellStyle name="Percent 2 4 2 3 10 2" xfId="36931"/>
    <cellStyle name="Percent 2 4 2 3 10 2 2" xfId="36932"/>
    <cellStyle name="Percent 2 4 2 3 10 3" xfId="36933"/>
    <cellStyle name="Percent 2 4 2 3 11" xfId="36934"/>
    <cellStyle name="Percent 2 4 2 3 11 2" xfId="36935"/>
    <cellStyle name="Percent 2 4 2 3 11 2 2" xfId="36936"/>
    <cellStyle name="Percent 2 4 2 3 11 3" xfId="36937"/>
    <cellStyle name="Percent 2 4 2 3 12" xfId="36938"/>
    <cellStyle name="Percent 2 4 2 3 12 2" xfId="36939"/>
    <cellStyle name="Percent 2 4 2 3 12 2 2" xfId="36940"/>
    <cellStyle name="Percent 2 4 2 3 12 3" xfId="36941"/>
    <cellStyle name="Percent 2 4 2 3 13" xfId="36942"/>
    <cellStyle name="Percent 2 4 2 3 13 2" xfId="36943"/>
    <cellStyle name="Percent 2 4 2 3 13 2 2" xfId="36944"/>
    <cellStyle name="Percent 2 4 2 3 13 3" xfId="36945"/>
    <cellStyle name="Percent 2 4 2 3 14" xfId="36946"/>
    <cellStyle name="Percent 2 4 2 3 14 2" xfId="36947"/>
    <cellStyle name="Percent 2 4 2 3 14 2 2" xfId="36948"/>
    <cellStyle name="Percent 2 4 2 3 14 3" xfId="36949"/>
    <cellStyle name="Percent 2 4 2 3 15" xfId="36950"/>
    <cellStyle name="Percent 2 4 2 3 15 2" xfId="36951"/>
    <cellStyle name="Percent 2 4 2 3 15 2 2" xfId="36952"/>
    <cellStyle name="Percent 2 4 2 3 15 3" xfId="36953"/>
    <cellStyle name="Percent 2 4 2 3 16" xfId="36954"/>
    <cellStyle name="Percent 2 4 2 3 16 2" xfId="36955"/>
    <cellStyle name="Percent 2 4 2 3 17" xfId="36956"/>
    <cellStyle name="Percent 2 4 2 3 18" xfId="36957"/>
    <cellStyle name="Percent 2 4 2 3 19" xfId="36958"/>
    <cellStyle name="Percent 2 4 2 3 2" xfId="36959"/>
    <cellStyle name="Percent 2 4 2 3 2 10" xfId="36960"/>
    <cellStyle name="Percent 2 4 2 3 2 2" xfId="36961"/>
    <cellStyle name="Percent 2 4 2 3 2 2 2" xfId="36962"/>
    <cellStyle name="Percent 2 4 2 3 2 3" xfId="36963"/>
    <cellStyle name="Percent 2 4 2 3 2 4" xfId="36964"/>
    <cellStyle name="Percent 2 4 2 3 2 5" xfId="36965"/>
    <cellStyle name="Percent 2 4 2 3 2 6" xfId="36966"/>
    <cellStyle name="Percent 2 4 2 3 2 7" xfId="36967"/>
    <cellStyle name="Percent 2 4 2 3 2 8" xfId="36968"/>
    <cellStyle name="Percent 2 4 2 3 2 9" xfId="36969"/>
    <cellStyle name="Percent 2 4 2 3 20" xfId="36970"/>
    <cellStyle name="Percent 2 4 2 3 21" xfId="36971"/>
    <cellStyle name="Percent 2 4 2 3 22" xfId="36972"/>
    <cellStyle name="Percent 2 4 2 3 23" xfId="36973"/>
    <cellStyle name="Percent 2 4 2 3 24" xfId="36974"/>
    <cellStyle name="Percent 2 4 2 3 3" xfId="36975"/>
    <cellStyle name="Percent 2 4 2 3 3 10" xfId="36976"/>
    <cellStyle name="Percent 2 4 2 3 3 2" xfId="36977"/>
    <cellStyle name="Percent 2 4 2 3 3 2 2" xfId="36978"/>
    <cellStyle name="Percent 2 4 2 3 3 3" xfId="36979"/>
    <cellStyle name="Percent 2 4 2 3 3 4" xfId="36980"/>
    <cellStyle name="Percent 2 4 2 3 3 5" xfId="36981"/>
    <cellStyle name="Percent 2 4 2 3 3 6" xfId="36982"/>
    <cellStyle name="Percent 2 4 2 3 3 7" xfId="36983"/>
    <cellStyle name="Percent 2 4 2 3 3 8" xfId="36984"/>
    <cellStyle name="Percent 2 4 2 3 3 9" xfId="36985"/>
    <cellStyle name="Percent 2 4 2 3 4" xfId="36986"/>
    <cellStyle name="Percent 2 4 2 3 4 2" xfId="36987"/>
    <cellStyle name="Percent 2 4 2 3 4 2 2" xfId="36988"/>
    <cellStyle name="Percent 2 4 2 3 4 3" xfId="36989"/>
    <cellStyle name="Percent 2 4 2 3 5" xfId="36990"/>
    <cellStyle name="Percent 2 4 2 3 5 2" xfId="36991"/>
    <cellStyle name="Percent 2 4 2 3 5 2 2" xfId="36992"/>
    <cellStyle name="Percent 2 4 2 3 5 3" xfId="36993"/>
    <cellStyle name="Percent 2 4 2 3 6" xfId="36994"/>
    <cellStyle name="Percent 2 4 2 3 6 2" xfId="36995"/>
    <cellStyle name="Percent 2 4 2 3 6 2 2" xfId="36996"/>
    <cellStyle name="Percent 2 4 2 3 6 3" xfId="36997"/>
    <cellStyle name="Percent 2 4 2 3 7" xfId="36998"/>
    <cellStyle name="Percent 2 4 2 3 7 2" xfId="36999"/>
    <cellStyle name="Percent 2 4 2 3 7 2 2" xfId="37000"/>
    <cellStyle name="Percent 2 4 2 3 7 3" xfId="37001"/>
    <cellStyle name="Percent 2 4 2 3 8" xfId="37002"/>
    <cellStyle name="Percent 2 4 2 3 8 2" xfId="37003"/>
    <cellStyle name="Percent 2 4 2 3 8 2 2" xfId="37004"/>
    <cellStyle name="Percent 2 4 2 3 8 3" xfId="37005"/>
    <cellStyle name="Percent 2 4 2 3 9" xfId="37006"/>
    <cellStyle name="Percent 2 4 2 3 9 2" xfId="37007"/>
    <cellStyle name="Percent 2 4 2 3 9 2 2" xfId="37008"/>
    <cellStyle name="Percent 2 4 2 3 9 3" xfId="37009"/>
    <cellStyle name="Percent 2 4 2 4" xfId="37010"/>
    <cellStyle name="Percent 2 4 2 4 10" xfId="37011"/>
    <cellStyle name="Percent 2 4 2 4 10 2" xfId="37012"/>
    <cellStyle name="Percent 2 4 2 4 10 2 2" xfId="37013"/>
    <cellStyle name="Percent 2 4 2 4 10 3" xfId="37014"/>
    <cellStyle name="Percent 2 4 2 4 11" xfId="37015"/>
    <cellStyle name="Percent 2 4 2 4 11 2" xfId="37016"/>
    <cellStyle name="Percent 2 4 2 4 11 2 2" xfId="37017"/>
    <cellStyle name="Percent 2 4 2 4 11 3" xfId="37018"/>
    <cellStyle name="Percent 2 4 2 4 12" xfId="37019"/>
    <cellStyle name="Percent 2 4 2 4 12 2" xfId="37020"/>
    <cellStyle name="Percent 2 4 2 4 12 2 2" xfId="37021"/>
    <cellStyle name="Percent 2 4 2 4 12 3" xfId="37022"/>
    <cellStyle name="Percent 2 4 2 4 13" xfId="37023"/>
    <cellStyle name="Percent 2 4 2 4 13 2" xfId="37024"/>
    <cellStyle name="Percent 2 4 2 4 13 2 2" xfId="37025"/>
    <cellStyle name="Percent 2 4 2 4 13 3" xfId="37026"/>
    <cellStyle name="Percent 2 4 2 4 14" xfId="37027"/>
    <cellStyle name="Percent 2 4 2 4 14 2" xfId="37028"/>
    <cellStyle name="Percent 2 4 2 4 14 2 2" xfId="37029"/>
    <cellStyle name="Percent 2 4 2 4 14 3" xfId="37030"/>
    <cellStyle name="Percent 2 4 2 4 15" xfId="37031"/>
    <cellStyle name="Percent 2 4 2 4 15 2" xfId="37032"/>
    <cellStyle name="Percent 2 4 2 4 15 2 2" xfId="37033"/>
    <cellStyle name="Percent 2 4 2 4 15 3" xfId="37034"/>
    <cellStyle name="Percent 2 4 2 4 16" xfId="37035"/>
    <cellStyle name="Percent 2 4 2 4 16 2" xfId="37036"/>
    <cellStyle name="Percent 2 4 2 4 17" xfId="37037"/>
    <cellStyle name="Percent 2 4 2 4 18" xfId="37038"/>
    <cellStyle name="Percent 2 4 2 4 19" xfId="37039"/>
    <cellStyle name="Percent 2 4 2 4 2" xfId="37040"/>
    <cellStyle name="Percent 2 4 2 4 2 10" xfId="37041"/>
    <cellStyle name="Percent 2 4 2 4 2 2" xfId="37042"/>
    <cellStyle name="Percent 2 4 2 4 2 2 2" xfId="37043"/>
    <cellStyle name="Percent 2 4 2 4 2 3" xfId="37044"/>
    <cellStyle name="Percent 2 4 2 4 2 4" xfId="37045"/>
    <cellStyle name="Percent 2 4 2 4 2 5" xfId="37046"/>
    <cellStyle name="Percent 2 4 2 4 2 6" xfId="37047"/>
    <cellStyle name="Percent 2 4 2 4 2 7" xfId="37048"/>
    <cellStyle name="Percent 2 4 2 4 2 8" xfId="37049"/>
    <cellStyle name="Percent 2 4 2 4 2 9" xfId="37050"/>
    <cellStyle name="Percent 2 4 2 4 20" xfId="37051"/>
    <cellStyle name="Percent 2 4 2 4 21" xfId="37052"/>
    <cellStyle name="Percent 2 4 2 4 22" xfId="37053"/>
    <cellStyle name="Percent 2 4 2 4 23" xfId="37054"/>
    <cellStyle name="Percent 2 4 2 4 24" xfId="37055"/>
    <cellStyle name="Percent 2 4 2 4 3" xfId="37056"/>
    <cellStyle name="Percent 2 4 2 4 3 10" xfId="37057"/>
    <cellStyle name="Percent 2 4 2 4 3 2" xfId="37058"/>
    <cellStyle name="Percent 2 4 2 4 3 2 2" xfId="37059"/>
    <cellStyle name="Percent 2 4 2 4 3 3" xfId="37060"/>
    <cellStyle name="Percent 2 4 2 4 3 4" xfId="37061"/>
    <cellStyle name="Percent 2 4 2 4 3 5" xfId="37062"/>
    <cellStyle name="Percent 2 4 2 4 3 6" xfId="37063"/>
    <cellStyle name="Percent 2 4 2 4 3 7" xfId="37064"/>
    <cellStyle name="Percent 2 4 2 4 3 8" xfId="37065"/>
    <cellStyle name="Percent 2 4 2 4 3 9" xfId="37066"/>
    <cellStyle name="Percent 2 4 2 4 4" xfId="37067"/>
    <cellStyle name="Percent 2 4 2 4 4 2" xfId="37068"/>
    <cellStyle name="Percent 2 4 2 4 4 2 2" xfId="37069"/>
    <cellStyle name="Percent 2 4 2 4 4 3" xfId="37070"/>
    <cellStyle name="Percent 2 4 2 4 5" xfId="37071"/>
    <cellStyle name="Percent 2 4 2 4 5 2" xfId="37072"/>
    <cellStyle name="Percent 2 4 2 4 5 2 2" xfId="37073"/>
    <cellStyle name="Percent 2 4 2 4 5 3" xfId="37074"/>
    <cellStyle name="Percent 2 4 2 4 6" xfId="37075"/>
    <cellStyle name="Percent 2 4 2 4 6 2" xfId="37076"/>
    <cellStyle name="Percent 2 4 2 4 6 2 2" xfId="37077"/>
    <cellStyle name="Percent 2 4 2 4 6 3" xfId="37078"/>
    <cellStyle name="Percent 2 4 2 4 7" xfId="37079"/>
    <cellStyle name="Percent 2 4 2 4 7 2" xfId="37080"/>
    <cellStyle name="Percent 2 4 2 4 7 2 2" xfId="37081"/>
    <cellStyle name="Percent 2 4 2 4 7 3" xfId="37082"/>
    <cellStyle name="Percent 2 4 2 4 8" xfId="37083"/>
    <cellStyle name="Percent 2 4 2 4 8 2" xfId="37084"/>
    <cellStyle name="Percent 2 4 2 4 8 2 2" xfId="37085"/>
    <cellStyle name="Percent 2 4 2 4 8 3" xfId="37086"/>
    <cellStyle name="Percent 2 4 2 4 9" xfId="37087"/>
    <cellStyle name="Percent 2 4 2 4 9 2" xfId="37088"/>
    <cellStyle name="Percent 2 4 2 4 9 2 2" xfId="37089"/>
    <cellStyle name="Percent 2 4 2 4 9 3" xfId="37090"/>
    <cellStyle name="Percent 2 4 2 5" xfId="37091"/>
    <cellStyle name="Percent 2 4 2 5 10" xfId="37092"/>
    <cellStyle name="Percent 2 4 2 5 10 2" xfId="37093"/>
    <cellStyle name="Percent 2 4 2 5 10 2 2" xfId="37094"/>
    <cellStyle name="Percent 2 4 2 5 10 3" xfId="37095"/>
    <cellStyle name="Percent 2 4 2 5 11" xfId="37096"/>
    <cellStyle name="Percent 2 4 2 5 11 2" xfId="37097"/>
    <cellStyle name="Percent 2 4 2 5 11 2 2" xfId="37098"/>
    <cellStyle name="Percent 2 4 2 5 11 3" xfId="37099"/>
    <cellStyle name="Percent 2 4 2 5 12" xfId="37100"/>
    <cellStyle name="Percent 2 4 2 5 12 2" xfId="37101"/>
    <cellStyle name="Percent 2 4 2 5 12 2 2" xfId="37102"/>
    <cellStyle name="Percent 2 4 2 5 12 3" xfId="37103"/>
    <cellStyle name="Percent 2 4 2 5 13" xfId="37104"/>
    <cellStyle name="Percent 2 4 2 5 13 2" xfId="37105"/>
    <cellStyle name="Percent 2 4 2 5 13 2 2" xfId="37106"/>
    <cellStyle name="Percent 2 4 2 5 13 3" xfId="37107"/>
    <cellStyle name="Percent 2 4 2 5 14" xfId="37108"/>
    <cellStyle name="Percent 2 4 2 5 14 2" xfId="37109"/>
    <cellStyle name="Percent 2 4 2 5 14 2 2" xfId="37110"/>
    <cellStyle name="Percent 2 4 2 5 14 3" xfId="37111"/>
    <cellStyle name="Percent 2 4 2 5 15" xfId="37112"/>
    <cellStyle name="Percent 2 4 2 5 15 2" xfId="37113"/>
    <cellStyle name="Percent 2 4 2 5 15 2 2" xfId="37114"/>
    <cellStyle name="Percent 2 4 2 5 15 3" xfId="37115"/>
    <cellStyle name="Percent 2 4 2 5 16" xfId="37116"/>
    <cellStyle name="Percent 2 4 2 5 16 2" xfId="37117"/>
    <cellStyle name="Percent 2 4 2 5 17" xfId="37118"/>
    <cellStyle name="Percent 2 4 2 5 18" xfId="37119"/>
    <cellStyle name="Percent 2 4 2 5 19" xfId="37120"/>
    <cellStyle name="Percent 2 4 2 5 2" xfId="37121"/>
    <cellStyle name="Percent 2 4 2 5 2 10" xfId="37122"/>
    <cellStyle name="Percent 2 4 2 5 2 2" xfId="37123"/>
    <cellStyle name="Percent 2 4 2 5 2 2 2" xfId="37124"/>
    <cellStyle name="Percent 2 4 2 5 2 3" xfId="37125"/>
    <cellStyle name="Percent 2 4 2 5 2 4" xfId="37126"/>
    <cellStyle name="Percent 2 4 2 5 2 5" xfId="37127"/>
    <cellStyle name="Percent 2 4 2 5 2 6" xfId="37128"/>
    <cellStyle name="Percent 2 4 2 5 2 7" xfId="37129"/>
    <cellStyle name="Percent 2 4 2 5 2 8" xfId="37130"/>
    <cellStyle name="Percent 2 4 2 5 2 9" xfId="37131"/>
    <cellStyle name="Percent 2 4 2 5 20" xfId="37132"/>
    <cellStyle name="Percent 2 4 2 5 21" xfId="37133"/>
    <cellStyle name="Percent 2 4 2 5 22" xfId="37134"/>
    <cellStyle name="Percent 2 4 2 5 23" xfId="37135"/>
    <cellStyle name="Percent 2 4 2 5 24" xfId="37136"/>
    <cellStyle name="Percent 2 4 2 5 3" xfId="37137"/>
    <cellStyle name="Percent 2 4 2 5 3 10" xfId="37138"/>
    <cellStyle name="Percent 2 4 2 5 3 2" xfId="37139"/>
    <cellStyle name="Percent 2 4 2 5 3 2 2" xfId="37140"/>
    <cellStyle name="Percent 2 4 2 5 3 3" xfId="37141"/>
    <cellStyle name="Percent 2 4 2 5 3 4" xfId="37142"/>
    <cellStyle name="Percent 2 4 2 5 3 5" xfId="37143"/>
    <cellStyle name="Percent 2 4 2 5 3 6" xfId="37144"/>
    <cellStyle name="Percent 2 4 2 5 3 7" xfId="37145"/>
    <cellStyle name="Percent 2 4 2 5 3 8" xfId="37146"/>
    <cellStyle name="Percent 2 4 2 5 3 9" xfId="37147"/>
    <cellStyle name="Percent 2 4 2 5 4" xfId="37148"/>
    <cellStyle name="Percent 2 4 2 5 4 2" xfId="37149"/>
    <cellStyle name="Percent 2 4 2 5 4 2 2" xfId="37150"/>
    <cellStyle name="Percent 2 4 2 5 4 3" xfId="37151"/>
    <cellStyle name="Percent 2 4 2 5 5" xfId="37152"/>
    <cellStyle name="Percent 2 4 2 5 5 2" xfId="37153"/>
    <cellStyle name="Percent 2 4 2 5 5 2 2" xfId="37154"/>
    <cellStyle name="Percent 2 4 2 5 5 3" xfId="37155"/>
    <cellStyle name="Percent 2 4 2 5 6" xfId="37156"/>
    <cellStyle name="Percent 2 4 2 5 6 2" xfId="37157"/>
    <cellStyle name="Percent 2 4 2 5 6 2 2" xfId="37158"/>
    <cellStyle name="Percent 2 4 2 5 6 3" xfId="37159"/>
    <cellStyle name="Percent 2 4 2 5 7" xfId="37160"/>
    <cellStyle name="Percent 2 4 2 5 7 2" xfId="37161"/>
    <cellStyle name="Percent 2 4 2 5 7 2 2" xfId="37162"/>
    <cellStyle name="Percent 2 4 2 5 7 3" xfId="37163"/>
    <cellStyle name="Percent 2 4 2 5 8" xfId="37164"/>
    <cellStyle name="Percent 2 4 2 5 8 2" xfId="37165"/>
    <cellStyle name="Percent 2 4 2 5 8 2 2" xfId="37166"/>
    <cellStyle name="Percent 2 4 2 5 8 3" xfId="37167"/>
    <cellStyle name="Percent 2 4 2 5 9" xfId="37168"/>
    <cellStyle name="Percent 2 4 2 5 9 2" xfId="37169"/>
    <cellStyle name="Percent 2 4 2 5 9 2 2" xfId="37170"/>
    <cellStyle name="Percent 2 4 2 5 9 3" xfId="37171"/>
    <cellStyle name="Percent 2 4 2 6" xfId="37172"/>
    <cellStyle name="Percent 2 4 2 6 10" xfId="37173"/>
    <cellStyle name="Percent 2 4 2 6 2" xfId="37174"/>
    <cellStyle name="Percent 2 4 2 6 2 2" xfId="37175"/>
    <cellStyle name="Percent 2 4 2 6 3" xfId="37176"/>
    <cellStyle name="Percent 2 4 2 6 4" xfId="37177"/>
    <cellStyle name="Percent 2 4 2 6 5" xfId="37178"/>
    <cellStyle name="Percent 2 4 2 6 6" xfId="37179"/>
    <cellStyle name="Percent 2 4 2 6 7" xfId="37180"/>
    <cellStyle name="Percent 2 4 2 6 8" xfId="37181"/>
    <cellStyle name="Percent 2 4 2 6 9" xfId="37182"/>
    <cellStyle name="Percent 2 4 2 7" xfId="37183"/>
    <cellStyle name="Percent 2 4 2 7 10" xfId="37184"/>
    <cellStyle name="Percent 2 4 2 7 2" xfId="37185"/>
    <cellStyle name="Percent 2 4 2 7 2 2" xfId="37186"/>
    <cellStyle name="Percent 2 4 2 7 3" xfId="37187"/>
    <cellStyle name="Percent 2 4 2 7 4" xfId="37188"/>
    <cellStyle name="Percent 2 4 2 7 5" xfId="37189"/>
    <cellStyle name="Percent 2 4 2 7 6" xfId="37190"/>
    <cellStyle name="Percent 2 4 2 7 7" xfId="37191"/>
    <cellStyle name="Percent 2 4 2 7 8" xfId="37192"/>
    <cellStyle name="Percent 2 4 2 7 9" xfId="37193"/>
    <cellStyle name="Percent 2 4 2 8" xfId="37194"/>
    <cellStyle name="Percent 2 4 2 8 2" xfId="37195"/>
    <cellStyle name="Percent 2 4 2 8 2 2" xfId="37196"/>
    <cellStyle name="Percent 2 4 2 8 3" xfId="37197"/>
    <cellStyle name="Percent 2 4 2 9" xfId="37198"/>
    <cellStyle name="Percent 2 4 2 9 2" xfId="37199"/>
    <cellStyle name="Percent 2 4 2 9 2 2" xfId="37200"/>
    <cellStyle name="Percent 2 4 2 9 3" xfId="37201"/>
    <cellStyle name="Percent 2 4 20" xfId="37202"/>
    <cellStyle name="Percent 2 4 20 2" xfId="37203"/>
    <cellStyle name="Percent 2 4 20 2 2" xfId="37204"/>
    <cellStyle name="Percent 2 4 20 3" xfId="37205"/>
    <cellStyle name="Percent 2 4 21" xfId="37206"/>
    <cellStyle name="Percent 2 4 21 2" xfId="37207"/>
    <cellStyle name="Percent 2 4 22" xfId="37208"/>
    <cellStyle name="Percent 2 4 23" xfId="37209"/>
    <cellStyle name="Percent 2 4 24" xfId="37210"/>
    <cellStyle name="Percent 2 4 25" xfId="37211"/>
    <cellStyle name="Percent 2 4 26" xfId="37212"/>
    <cellStyle name="Percent 2 4 27" xfId="37213"/>
    <cellStyle name="Percent 2 4 28" xfId="37214"/>
    <cellStyle name="Percent 2 4 29" xfId="37215"/>
    <cellStyle name="Percent 2 4 3" xfId="37216"/>
    <cellStyle name="Percent 2 4 3 10" xfId="37217"/>
    <cellStyle name="Percent 2 4 3 10 2" xfId="37218"/>
    <cellStyle name="Percent 2 4 3 10 2 2" xfId="37219"/>
    <cellStyle name="Percent 2 4 3 10 3" xfId="37220"/>
    <cellStyle name="Percent 2 4 3 11" xfId="37221"/>
    <cellStyle name="Percent 2 4 3 11 2" xfId="37222"/>
    <cellStyle name="Percent 2 4 3 11 2 2" xfId="37223"/>
    <cellStyle name="Percent 2 4 3 11 3" xfId="37224"/>
    <cellStyle name="Percent 2 4 3 12" xfId="37225"/>
    <cellStyle name="Percent 2 4 3 12 2" xfId="37226"/>
    <cellStyle name="Percent 2 4 3 12 2 2" xfId="37227"/>
    <cellStyle name="Percent 2 4 3 12 3" xfId="37228"/>
    <cellStyle name="Percent 2 4 3 13" xfId="37229"/>
    <cellStyle name="Percent 2 4 3 13 2" xfId="37230"/>
    <cellStyle name="Percent 2 4 3 13 2 2" xfId="37231"/>
    <cellStyle name="Percent 2 4 3 13 3" xfId="37232"/>
    <cellStyle name="Percent 2 4 3 14" xfId="37233"/>
    <cellStyle name="Percent 2 4 3 14 2" xfId="37234"/>
    <cellStyle name="Percent 2 4 3 14 2 2" xfId="37235"/>
    <cellStyle name="Percent 2 4 3 14 3" xfId="37236"/>
    <cellStyle name="Percent 2 4 3 15" xfId="37237"/>
    <cellStyle name="Percent 2 4 3 15 2" xfId="37238"/>
    <cellStyle name="Percent 2 4 3 15 2 2" xfId="37239"/>
    <cellStyle name="Percent 2 4 3 15 3" xfId="37240"/>
    <cellStyle name="Percent 2 4 3 16" xfId="37241"/>
    <cellStyle name="Percent 2 4 3 16 2" xfId="37242"/>
    <cellStyle name="Percent 2 4 3 17" xfId="37243"/>
    <cellStyle name="Percent 2 4 3 18" xfId="37244"/>
    <cellStyle name="Percent 2 4 3 19" xfId="37245"/>
    <cellStyle name="Percent 2 4 3 2" xfId="37246"/>
    <cellStyle name="Percent 2 4 3 2 10" xfId="37247"/>
    <cellStyle name="Percent 2 4 3 2 2" xfId="37248"/>
    <cellStyle name="Percent 2 4 3 2 2 2" xfId="37249"/>
    <cellStyle name="Percent 2 4 3 2 3" xfId="37250"/>
    <cellStyle name="Percent 2 4 3 2 4" xfId="37251"/>
    <cellStyle name="Percent 2 4 3 2 5" xfId="37252"/>
    <cellStyle name="Percent 2 4 3 2 6" xfId="37253"/>
    <cellStyle name="Percent 2 4 3 2 7" xfId="37254"/>
    <cellStyle name="Percent 2 4 3 2 8" xfId="37255"/>
    <cellStyle name="Percent 2 4 3 2 9" xfId="37256"/>
    <cellStyle name="Percent 2 4 3 20" xfId="37257"/>
    <cellStyle name="Percent 2 4 3 21" xfId="37258"/>
    <cellStyle name="Percent 2 4 3 22" xfId="37259"/>
    <cellStyle name="Percent 2 4 3 23" xfId="37260"/>
    <cellStyle name="Percent 2 4 3 24" xfId="37261"/>
    <cellStyle name="Percent 2 4 3 3" xfId="37262"/>
    <cellStyle name="Percent 2 4 3 3 10" xfId="37263"/>
    <cellStyle name="Percent 2 4 3 3 2" xfId="37264"/>
    <cellStyle name="Percent 2 4 3 3 2 2" xfId="37265"/>
    <cellStyle name="Percent 2 4 3 3 3" xfId="37266"/>
    <cellStyle name="Percent 2 4 3 3 4" xfId="37267"/>
    <cellStyle name="Percent 2 4 3 3 5" xfId="37268"/>
    <cellStyle name="Percent 2 4 3 3 6" xfId="37269"/>
    <cellStyle name="Percent 2 4 3 3 7" xfId="37270"/>
    <cellStyle name="Percent 2 4 3 3 8" xfId="37271"/>
    <cellStyle name="Percent 2 4 3 3 9" xfId="37272"/>
    <cellStyle name="Percent 2 4 3 4" xfId="37273"/>
    <cellStyle name="Percent 2 4 3 4 2" xfId="37274"/>
    <cellStyle name="Percent 2 4 3 4 2 2" xfId="37275"/>
    <cellStyle name="Percent 2 4 3 4 3" xfId="37276"/>
    <cellStyle name="Percent 2 4 3 5" xfId="37277"/>
    <cellStyle name="Percent 2 4 3 5 2" xfId="37278"/>
    <cellStyle name="Percent 2 4 3 5 2 2" xfId="37279"/>
    <cellStyle name="Percent 2 4 3 5 3" xfId="37280"/>
    <cellStyle name="Percent 2 4 3 6" xfId="37281"/>
    <cellStyle name="Percent 2 4 3 6 2" xfId="37282"/>
    <cellStyle name="Percent 2 4 3 6 2 2" xfId="37283"/>
    <cellStyle name="Percent 2 4 3 6 3" xfId="37284"/>
    <cellStyle name="Percent 2 4 3 7" xfId="37285"/>
    <cellStyle name="Percent 2 4 3 7 2" xfId="37286"/>
    <cellStyle name="Percent 2 4 3 7 2 2" xfId="37287"/>
    <cellStyle name="Percent 2 4 3 7 3" xfId="37288"/>
    <cellStyle name="Percent 2 4 3 8" xfId="37289"/>
    <cellStyle name="Percent 2 4 3 8 2" xfId="37290"/>
    <cellStyle name="Percent 2 4 3 8 2 2" xfId="37291"/>
    <cellStyle name="Percent 2 4 3 8 3" xfId="37292"/>
    <cellStyle name="Percent 2 4 3 9" xfId="37293"/>
    <cellStyle name="Percent 2 4 3 9 2" xfId="37294"/>
    <cellStyle name="Percent 2 4 3 9 2 2" xfId="37295"/>
    <cellStyle name="Percent 2 4 3 9 3" xfId="37296"/>
    <cellStyle name="Percent 2 4 4" xfId="37297"/>
    <cellStyle name="Percent 2 4 4 10" xfId="37298"/>
    <cellStyle name="Percent 2 4 4 10 2" xfId="37299"/>
    <cellStyle name="Percent 2 4 4 10 2 2" xfId="37300"/>
    <cellStyle name="Percent 2 4 4 10 3" xfId="37301"/>
    <cellStyle name="Percent 2 4 4 11" xfId="37302"/>
    <cellStyle name="Percent 2 4 4 11 2" xfId="37303"/>
    <cellStyle name="Percent 2 4 4 11 2 2" xfId="37304"/>
    <cellStyle name="Percent 2 4 4 11 3" xfId="37305"/>
    <cellStyle name="Percent 2 4 4 12" xfId="37306"/>
    <cellStyle name="Percent 2 4 4 12 2" xfId="37307"/>
    <cellStyle name="Percent 2 4 4 12 2 2" xfId="37308"/>
    <cellStyle name="Percent 2 4 4 12 3" xfId="37309"/>
    <cellStyle name="Percent 2 4 4 13" xfId="37310"/>
    <cellStyle name="Percent 2 4 4 13 2" xfId="37311"/>
    <cellStyle name="Percent 2 4 4 13 2 2" xfId="37312"/>
    <cellStyle name="Percent 2 4 4 13 3" xfId="37313"/>
    <cellStyle name="Percent 2 4 4 14" xfId="37314"/>
    <cellStyle name="Percent 2 4 4 14 2" xfId="37315"/>
    <cellStyle name="Percent 2 4 4 14 2 2" xfId="37316"/>
    <cellStyle name="Percent 2 4 4 14 3" xfId="37317"/>
    <cellStyle name="Percent 2 4 4 15" xfId="37318"/>
    <cellStyle name="Percent 2 4 4 15 2" xfId="37319"/>
    <cellStyle name="Percent 2 4 4 15 2 2" xfId="37320"/>
    <cellStyle name="Percent 2 4 4 15 3" xfId="37321"/>
    <cellStyle name="Percent 2 4 4 16" xfId="37322"/>
    <cellStyle name="Percent 2 4 4 16 2" xfId="37323"/>
    <cellStyle name="Percent 2 4 4 17" xfId="37324"/>
    <cellStyle name="Percent 2 4 4 18" xfId="37325"/>
    <cellStyle name="Percent 2 4 4 19" xfId="37326"/>
    <cellStyle name="Percent 2 4 4 2" xfId="37327"/>
    <cellStyle name="Percent 2 4 4 2 10" xfId="37328"/>
    <cellStyle name="Percent 2 4 4 2 2" xfId="37329"/>
    <cellStyle name="Percent 2 4 4 2 2 2" xfId="37330"/>
    <cellStyle name="Percent 2 4 4 2 3" xfId="37331"/>
    <cellStyle name="Percent 2 4 4 2 4" xfId="37332"/>
    <cellStyle name="Percent 2 4 4 2 5" xfId="37333"/>
    <cellStyle name="Percent 2 4 4 2 6" xfId="37334"/>
    <cellStyle name="Percent 2 4 4 2 7" xfId="37335"/>
    <cellStyle name="Percent 2 4 4 2 8" xfId="37336"/>
    <cellStyle name="Percent 2 4 4 2 9" xfId="37337"/>
    <cellStyle name="Percent 2 4 4 20" xfId="37338"/>
    <cellStyle name="Percent 2 4 4 21" xfId="37339"/>
    <cellStyle name="Percent 2 4 4 22" xfId="37340"/>
    <cellStyle name="Percent 2 4 4 23" xfId="37341"/>
    <cellStyle name="Percent 2 4 4 24" xfId="37342"/>
    <cellStyle name="Percent 2 4 4 3" xfId="37343"/>
    <cellStyle name="Percent 2 4 4 3 10" xfId="37344"/>
    <cellStyle name="Percent 2 4 4 3 2" xfId="37345"/>
    <cellStyle name="Percent 2 4 4 3 2 2" xfId="37346"/>
    <cellStyle name="Percent 2 4 4 3 3" xfId="37347"/>
    <cellStyle name="Percent 2 4 4 3 4" xfId="37348"/>
    <cellStyle name="Percent 2 4 4 3 5" xfId="37349"/>
    <cellStyle name="Percent 2 4 4 3 6" xfId="37350"/>
    <cellStyle name="Percent 2 4 4 3 7" xfId="37351"/>
    <cellStyle name="Percent 2 4 4 3 8" xfId="37352"/>
    <cellStyle name="Percent 2 4 4 3 9" xfId="37353"/>
    <cellStyle name="Percent 2 4 4 4" xfId="37354"/>
    <cellStyle name="Percent 2 4 4 4 2" xfId="37355"/>
    <cellStyle name="Percent 2 4 4 4 2 2" xfId="37356"/>
    <cellStyle name="Percent 2 4 4 4 3" xfId="37357"/>
    <cellStyle name="Percent 2 4 4 5" xfId="37358"/>
    <cellStyle name="Percent 2 4 4 5 2" xfId="37359"/>
    <cellStyle name="Percent 2 4 4 5 2 2" xfId="37360"/>
    <cellStyle name="Percent 2 4 4 5 3" xfId="37361"/>
    <cellStyle name="Percent 2 4 4 6" xfId="37362"/>
    <cellStyle name="Percent 2 4 4 6 2" xfId="37363"/>
    <cellStyle name="Percent 2 4 4 6 2 2" xfId="37364"/>
    <cellStyle name="Percent 2 4 4 6 3" xfId="37365"/>
    <cellStyle name="Percent 2 4 4 7" xfId="37366"/>
    <cellStyle name="Percent 2 4 4 7 2" xfId="37367"/>
    <cellStyle name="Percent 2 4 4 7 2 2" xfId="37368"/>
    <cellStyle name="Percent 2 4 4 7 3" xfId="37369"/>
    <cellStyle name="Percent 2 4 4 8" xfId="37370"/>
    <cellStyle name="Percent 2 4 4 8 2" xfId="37371"/>
    <cellStyle name="Percent 2 4 4 8 2 2" xfId="37372"/>
    <cellStyle name="Percent 2 4 4 8 3" xfId="37373"/>
    <cellStyle name="Percent 2 4 4 9" xfId="37374"/>
    <cellStyle name="Percent 2 4 4 9 2" xfId="37375"/>
    <cellStyle name="Percent 2 4 4 9 2 2" xfId="37376"/>
    <cellStyle name="Percent 2 4 4 9 3" xfId="37377"/>
    <cellStyle name="Percent 2 4 5" xfId="37378"/>
    <cellStyle name="Percent 2 4 5 10" xfId="37379"/>
    <cellStyle name="Percent 2 4 5 10 2" xfId="37380"/>
    <cellStyle name="Percent 2 4 5 10 2 2" xfId="37381"/>
    <cellStyle name="Percent 2 4 5 10 3" xfId="37382"/>
    <cellStyle name="Percent 2 4 5 11" xfId="37383"/>
    <cellStyle name="Percent 2 4 5 11 2" xfId="37384"/>
    <cellStyle name="Percent 2 4 5 11 2 2" xfId="37385"/>
    <cellStyle name="Percent 2 4 5 11 3" xfId="37386"/>
    <cellStyle name="Percent 2 4 5 12" xfId="37387"/>
    <cellStyle name="Percent 2 4 5 12 2" xfId="37388"/>
    <cellStyle name="Percent 2 4 5 12 2 2" xfId="37389"/>
    <cellStyle name="Percent 2 4 5 12 3" xfId="37390"/>
    <cellStyle name="Percent 2 4 5 13" xfId="37391"/>
    <cellStyle name="Percent 2 4 5 13 2" xfId="37392"/>
    <cellStyle name="Percent 2 4 5 13 2 2" xfId="37393"/>
    <cellStyle name="Percent 2 4 5 13 3" xfId="37394"/>
    <cellStyle name="Percent 2 4 5 14" xfId="37395"/>
    <cellStyle name="Percent 2 4 5 14 2" xfId="37396"/>
    <cellStyle name="Percent 2 4 5 14 2 2" xfId="37397"/>
    <cellStyle name="Percent 2 4 5 14 3" xfId="37398"/>
    <cellStyle name="Percent 2 4 5 15" xfId="37399"/>
    <cellStyle name="Percent 2 4 5 15 2" xfId="37400"/>
    <cellStyle name="Percent 2 4 5 15 2 2" xfId="37401"/>
    <cellStyle name="Percent 2 4 5 15 3" xfId="37402"/>
    <cellStyle name="Percent 2 4 5 16" xfId="37403"/>
    <cellStyle name="Percent 2 4 5 16 2" xfId="37404"/>
    <cellStyle name="Percent 2 4 5 17" xfId="37405"/>
    <cellStyle name="Percent 2 4 5 18" xfId="37406"/>
    <cellStyle name="Percent 2 4 5 19" xfId="37407"/>
    <cellStyle name="Percent 2 4 5 2" xfId="37408"/>
    <cellStyle name="Percent 2 4 5 2 10" xfId="37409"/>
    <cellStyle name="Percent 2 4 5 2 2" xfId="37410"/>
    <cellStyle name="Percent 2 4 5 2 2 2" xfId="37411"/>
    <cellStyle name="Percent 2 4 5 2 3" xfId="37412"/>
    <cellStyle name="Percent 2 4 5 2 4" xfId="37413"/>
    <cellStyle name="Percent 2 4 5 2 5" xfId="37414"/>
    <cellStyle name="Percent 2 4 5 2 6" xfId="37415"/>
    <cellStyle name="Percent 2 4 5 2 7" xfId="37416"/>
    <cellStyle name="Percent 2 4 5 2 8" xfId="37417"/>
    <cellStyle name="Percent 2 4 5 2 9" xfId="37418"/>
    <cellStyle name="Percent 2 4 5 20" xfId="37419"/>
    <cellStyle name="Percent 2 4 5 21" xfId="37420"/>
    <cellStyle name="Percent 2 4 5 22" xfId="37421"/>
    <cellStyle name="Percent 2 4 5 23" xfId="37422"/>
    <cellStyle name="Percent 2 4 5 24" xfId="37423"/>
    <cellStyle name="Percent 2 4 5 3" xfId="37424"/>
    <cellStyle name="Percent 2 4 5 3 10" xfId="37425"/>
    <cellStyle name="Percent 2 4 5 3 2" xfId="37426"/>
    <cellStyle name="Percent 2 4 5 3 2 2" xfId="37427"/>
    <cellStyle name="Percent 2 4 5 3 3" xfId="37428"/>
    <cellStyle name="Percent 2 4 5 3 4" xfId="37429"/>
    <cellStyle name="Percent 2 4 5 3 5" xfId="37430"/>
    <cellStyle name="Percent 2 4 5 3 6" xfId="37431"/>
    <cellStyle name="Percent 2 4 5 3 7" xfId="37432"/>
    <cellStyle name="Percent 2 4 5 3 8" xfId="37433"/>
    <cellStyle name="Percent 2 4 5 3 9" xfId="37434"/>
    <cellStyle name="Percent 2 4 5 4" xfId="37435"/>
    <cellStyle name="Percent 2 4 5 4 2" xfId="37436"/>
    <cellStyle name="Percent 2 4 5 4 2 2" xfId="37437"/>
    <cellStyle name="Percent 2 4 5 4 3" xfId="37438"/>
    <cellStyle name="Percent 2 4 5 5" xfId="37439"/>
    <cellStyle name="Percent 2 4 5 5 2" xfId="37440"/>
    <cellStyle name="Percent 2 4 5 5 2 2" xfId="37441"/>
    <cellStyle name="Percent 2 4 5 5 3" xfId="37442"/>
    <cellStyle name="Percent 2 4 5 6" xfId="37443"/>
    <cellStyle name="Percent 2 4 5 6 2" xfId="37444"/>
    <cellStyle name="Percent 2 4 5 6 2 2" xfId="37445"/>
    <cellStyle name="Percent 2 4 5 6 3" xfId="37446"/>
    <cellStyle name="Percent 2 4 5 7" xfId="37447"/>
    <cellStyle name="Percent 2 4 5 7 2" xfId="37448"/>
    <cellStyle name="Percent 2 4 5 7 2 2" xfId="37449"/>
    <cellStyle name="Percent 2 4 5 7 3" xfId="37450"/>
    <cellStyle name="Percent 2 4 5 8" xfId="37451"/>
    <cellStyle name="Percent 2 4 5 8 2" xfId="37452"/>
    <cellStyle name="Percent 2 4 5 8 2 2" xfId="37453"/>
    <cellStyle name="Percent 2 4 5 8 3" xfId="37454"/>
    <cellStyle name="Percent 2 4 5 9" xfId="37455"/>
    <cellStyle name="Percent 2 4 5 9 2" xfId="37456"/>
    <cellStyle name="Percent 2 4 5 9 2 2" xfId="37457"/>
    <cellStyle name="Percent 2 4 5 9 3" xfId="37458"/>
    <cellStyle name="Percent 2 4 6" xfId="37459"/>
    <cellStyle name="Percent 2 4 6 10" xfId="37460"/>
    <cellStyle name="Percent 2 4 6 10 2" xfId="37461"/>
    <cellStyle name="Percent 2 4 6 10 2 2" xfId="37462"/>
    <cellStyle name="Percent 2 4 6 10 3" xfId="37463"/>
    <cellStyle name="Percent 2 4 6 11" xfId="37464"/>
    <cellStyle name="Percent 2 4 6 11 2" xfId="37465"/>
    <cellStyle name="Percent 2 4 6 11 2 2" xfId="37466"/>
    <cellStyle name="Percent 2 4 6 11 3" xfId="37467"/>
    <cellStyle name="Percent 2 4 6 12" xfId="37468"/>
    <cellStyle name="Percent 2 4 6 12 2" xfId="37469"/>
    <cellStyle name="Percent 2 4 6 12 2 2" xfId="37470"/>
    <cellStyle name="Percent 2 4 6 12 3" xfId="37471"/>
    <cellStyle name="Percent 2 4 6 13" xfId="37472"/>
    <cellStyle name="Percent 2 4 6 13 2" xfId="37473"/>
    <cellStyle name="Percent 2 4 6 13 2 2" xfId="37474"/>
    <cellStyle name="Percent 2 4 6 13 3" xfId="37475"/>
    <cellStyle name="Percent 2 4 6 14" xfId="37476"/>
    <cellStyle name="Percent 2 4 6 14 2" xfId="37477"/>
    <cellStyle name="Percent 2 4 6 14 2 2" xfId="37478"/>
    <cellStyle name="Percent 2 4 6 14 3" xfId="37479"/>
    <cellStyle name="Percent 2 4 6 15" xfId="37480"/>
    <cellStyle name="Percent 2 4 6 15 2" xfId="37481"/>
    <cellStyle name="Percent 2 4 6 15 2 2" xfId="37482"/>
    <cellStyle name="Percent 2 4 6 15 3" xfId="37483"/>
    <cellStyle name="Percent 2 4 6 16" xfId="37484"/>
    <cellStyle name="Percent 2 4 6 16 2" xfId="37485"/>
    <cellStyle name="Percent 2 4 6 17" xfId="37486"/>
    <cellStyle name="Percent 2 4 6 18" xfId="37487"/>
    <cellStyle name="Percent 2 4 6 19" xfId="37488"/>
    <cellStyle name="Percent 2 4 6 2" xfId="37489"/>
    <cellStyle name="Percent 2 4 6 2 10" xfId="37490"/>
    <cellStyle name="Percent 2 4 6 2 2" xfId="37491"/>
    <cellStyle name="Percent 2 4 6 2 2 2" xfId="37492"/>
    <cellStyle name="Percent 2 4 6 2 3" xfId="37493"/>
    <cellStyle name="Percent 2 4 6 2 4" xfId="37494"/>
    <cellStyle name="Percent 2 4 6 2 5" xfId="37495"/>
    <cellStyle name="Percent 2 4 6 2 6" xfId="37496"/>
    <cellStyle name="Percent 2 4 6 2 7" xfId="37497"/>
    <cellStyle name="Percent 2 4 6 2 8" xfId="37498"/>
    <cellStyle name="Percent 2 4 6 2 9" xfId="37499"/>
    <cellStyle name="Percent 2 4 6 20" xfId="37500"/>
    <cellStyle name="Percent 2 4 6 21" xfId="37501"/>
    <cellStyle name="Percent 2 4 6 22" xfId="37502"/>
    <cellStyle name="Percent 2 4 6 23" xfId="37503"/>
    <cellStyle name="Percent 2 4 6 24" xfId="37504"/>
    <cellStyle name="Percent 2 4 6 3" xfId="37505"/>
    <cellStyle name="Percent 2 4 6 3 10" xfId="37506"/>
    <cellStyle name="Percent 2 4 6 3 2" xfId="37507"/>
    <cellStyle name="Percent 2 4 6 3 2 2" xfId="37508"/>
    <cellStyle name="Percent 2 4 6 3 3" xfId="37509"/>
    <cellStyle name="Percent 2 4 6 3 4" xfId="37510"/>
    <cellStyle name="Percent 2 4 6 3 5" xfId="37511"/>
    <cellStyle name="Percent 2 4 6 3 6" xfId="37512"/>
    <cellStyle name="Percent 2 4 6 3 7" xfId="37513"/>
    <cellStyle name="Percent 2 4 6 3 8" xfId="37514"/>
    <cellStyle name="Percent 2 4 6 3 9" xfId="37515"/>
    <cellStyle name="Percent 2 4 6 4" xfId="37516"/>
    <cellStyle name="Percent 2 4 6 4 2" xfId="37517"/>
    <cellStyle name="Percent 2 4 6 4 2 2" xfId="37518"/>
    <cellStyle name="Percent 2 4 6 4 3" xfId="37519"/>
    <cellStyle name="Percent 2 4 6 5" xfId="37520"/>
    <cellStyle name="Percent 2 4 6 5 2" xfId="37521"/>
    <cellStyle name="Percent 2 4 6 5 2 2" xfId="37522"/>
    <cellStyle name="Percent 2 4 6 5 3" xfId="37523"/>
    <cellStyle name="Percent 2 4 6 6" xfId="37524"/>
    <cellStyle name="Percent 2 4 6 6 2" xfId="37525"/>
    <cellStyle name="Percent 2 4 6 6 2 2" xfId="37526"/>
    <cellStyle name="Percent 2 4 6 6 3" xfId="37527"/>
    <cellStyle name="Percent 2 4 6 7" xfId="37528"/>
    <cellStyle name="Percent 2 4 6 7 2" xfId="37529"/>
    <cellStyle name="Percent 2 4 6 7 2 2" xfId="37530"/>
    <cellStyle name="Percent 2 4 6 7 3" xfId="37531"/>
    <cellStyle name="Percent 2 4 6 8" xfId="37532"/>
    <cellStyle name="Percent 2 4 6 8 2" xfId="37533"/>
    <cellStyle name="Percent 2 4 6 8 2 2" xfId="37534"/>
    <cellStyle name="Percent 2 4 6 8 3" xfId="37535"/>
    <cellStyle name="Percent 2 4 6 9" xfId="37536"/>
    <cellStyle name="Percent 2 4 6 9 2" xfId="37537"/>
    <cellStyle name="Percent 2 4 6 9 2 2" xfId="37538"/>
    <cellStyle name="Percent 2 4 6 9 3" xfId="37539"/>
    <cellStyle name="Percent 2 4 7" xfId="37540"/>
    <cellStyle name="Percent 2 4 7 10" xfId="37541"/>
    <cellStyle name="Percent 2 4 7 2" xfId="37542"/>
    <cellStyle name="Percent 2 4 7 2 2" xfId="37543"/>
    <cellStyle name="Percent 2 4 7 3" xfId="37544"/>
    <cellStyle name="Percent 2 4 7 4" xfId="37545"/>
    <cellStyle name="Percent 2 4 7 5" xfId="37546"/>
    <cellStyle name="Percent 2 4 7 6" xfId="37547"/>
    <cellStyle name="Percent 2 4 7 7" xfId="37548"/>
    <cellStyle name="Percent 2 4 7 8" xfId="37549"/>
    <cellStyle name="Percent 2 4 7 9" xfId="37550"/>
    <cellStyle name="Percent 2 4 8" xfId="37551"/>
    <cellStyle name="Percent 2 4 8 10" xfId="37552"/>
    <cellStyle name="Percent 2 4 8 2" xfId="37553"/>
    <cellStyle name="Percent 2 4 8 2 2" xfId="37554"/>
    <cellStyle name="Percent 2 4 8 3" xfId="37555"/>
    <cellStyle name="Percent 2 4 8 4" xfId="37556"/>
    <cellStyle name="Percent 2 4 8 5" xfId="37557"/>
    <cellStyle name="Percent 2 4 8 6" xfId="37558"/>
    <cellStyle name="Percent 2 4 8 7" xfId="37559"/>
    <cellStyle name="Percent 2 4 8 8" xfId="37560"/>
    <cellStyle name="Percent 2 4 8 9" xfId="37561"/>
    <cellStyle name="Percent 2 4 9" xfId="37562"/>
    <cellStyle name="Percent 2 4 9 2" xfId="37563"/>
    <cellStyle name="Percent 2 4 9 2 2" xfId="37564"/>
    <cellStyle name="Percent 2 4 9 3" xfId="37565"/>
    <cellStyle name="Percent 2 40" xfId="37566"/>
    <cellStyle name="Percent 2 40 10" xfId="37567"/>
    <cellStyle name="Percent 2 40 2" xfId="37568"/>
    <cellStyle name="Percent 2 40 2 2" xfId="37569"/>
    <cellStyle name="Percent 2 40 3" xfId="37570"/>
    <cellStyle name="Percent 2 40 4" xfId="37571"/>
    <cellStyle name="Percent 2 40 5" xfId="37572"/>
    <cellStyle name="Percent 2 40 6" xfId="37573"/>
    <cellStyle name="Percent 2 40 7" xfId="37574"/>
    <cellStyle name="Percent 2 40 8" xfId="37575"/>
    <cellStyle name="Percent 2 40 9" xfId="37576"/>
    <cellStyle name="Percent 2 41" xfId="37577"/>
    <cellStyle name="Percent 2 41 10" xfId="37578"/>
    <cellStyle name="Percent 2 41 2" xfId="37579"/>
    <cellStyle name="Percent 2 41 2 2" xfId="37580"/>
    <cellStyle name="Percent 2 41 3" xfId="37581"/>
    <cellStyle name="Percent 2 41 4" xfId="37582"/>
    <cellStyle name="Percent 2 41 5" xfId="37583"/>
    <cellStyle name="Percent 2 41 6" xfId="37584"/>
    <cellStyle name="Percent 2 41 7" xfId="37585"/>
    <cellStyle name="Percent 2 41 8" xfId="37586"/>
    <cellStyle name="Percent 2 41 9" xfId="37587"/>
    <cellStyle name="Percent 2 42" xfId="37588"/>
    <cellStyle name="Percent 2 42 10" xfId="37589"/>
    <cellStyle name="Percent 2 42 2" xfId="37590"/>
    <cellStyle name="Percent 2 42 2 2" xfId="37591"/>
    <cellStyle name="Percent 2 42 3" xfId="37592"/>
    <cellStyle name="Percent 2 42 4" xfId="37593"/>
    <cellStyle name="Percent 2 42 5" xfId="37594"/>
    <cellStyle name="Percent 2 42 6" xfId="37595"/>
    <cellStyle name="Percent 2 42 7" xfId="37596"/>
    <cellStyle name="Percent 2 42 8" xfId="37597"/>
    <cellStyle name="Percent 2 42 9" xfId="37598"/>
    <cellStyle name="Percent 2 43" xfId="37599"/>
    <cellStyle name="Percent 2 43 10" xfId="37600"/>
    <cellStyle name="Percent 2 43 2" xfId="37601"/>
    <cellStyle name="Percent 2 43 2 2" xfId="37602"/>
    <cellStyle name="Percent 2 43 3" xfId="37603"/>
    <cellStyle name="Percent 2 43 4" xfId="37604"/>
    <cellStyle name="Percent 2 43 5" xfId="37605"/>
    <cellStyle name="Percent 2 43 6" xfId="37606"/>
    <cellStyle name="Percent 2 43 7" xfId="37607"/>
    <cellStyle name="Percent 2 43 8" xfId="37608"/>
    <cellStyle name="Percent 2 43 9" xfId="37609"/>
    <cellStyle name="Percent 2 44" xfId="37610"/>
    <cellStyle name="Percent 2 44 10" xfId="37611"/>
    <cellStyle name="Percent 2 44 2" xfId="37612"/>
    <cellStyle name="Percent 2 44 2 2" xfId="37613"/>
    <cellStyle name="Percent 2 44 3" xfId="37614"/>
    <cellStyle name="Percent 2 44 4" xfId="37615"/>
    <cellStyle name="Percent 2 44 5" xfId="37616"/>
    <cellStyle name="Percent 2 44 6" xfId="37617"/>
    <cellStyle name="Percent 2 44 7" xfId="37618"/>
    <cellStyle name="Percent 2 44 8" xfId="37619"/>
    <cellStyle name="Percent 2 44 9" xfId="37620"/>
    <cellStyle name="Percent 2 45" xfId="37621"/>
    <cellStyle name="Percent 2 45 10" xfId="37622"/>
    <cellStyle name="Percent 2 45 2" xfId="37623"/>
    <cellStyle name="Percent 2 45 2 2" xfId="37624"/>
    <cellStyle name="Percent 2 45 3" xfId="37625"/>
    <cellStyle name="Percent 2 45 4" xfId="37626"/>
    <cellStyle name="Percent 2 45 5" xfId="37627"/>
    <cellStyle name="Percent 2 45 6" xfId="37628"/>
    <cellStyle name="Percent 2 45 7" xfId="37629"/>
    <cellStyle name="Percent 2 45 8" xfId="37630"/>
    <cellStyle name="Percent 2 45 9" xfId="37631"/>
    <cellStyle name="Percent 2 46" xfId="37632"/>
    <cellStyle name="Percent 2 46 2" xfId="37633"/>
    <cellStyle name="Percent 2 46 3" xfId="37634"/>
    <cellStyle name="Percent 2 46 4" xfId="37635"/>
    <cellStyle name="Percent 2 46 5" xfId="37636"/>
    <cellStyle name="Percent 2 46 6" xfId="37637"/>
    <cellStyle name="Percent 2 46 7" xfId="37638"/>
    <cellStyle name="Percent 2 46 8" xfId="37639"/>
    <cellStyle name="Percent 2 46 9" xfId="37640"/>
    <cellStyle name="Percent 2 47" xfId="37641"/>
    <cellStyle name="Percent 2 48" xfId="37642"/>
    <cellStyle name="Percent 2 49" xfId="37643"/>
    <cellStyle name="Percent 2 5" xfId="37644"/>
    <cellStyle name="Percent 2 5 10" xfId="37645"/>
    <cellStyle name="Percent 2 5 10 2" xfId="37646"/>
    <cellStyle name="Percent 2 5 10 2 2" xfId="37647"/>
    <cellStyle name="Percent 2 5 10 3" xfId="37648"/>
    <cellStyle name="Percent 2 5 11" xfId="37649"/>
    <cellStyle name="Percent 2 5 11 2" xfId="37650"/>
    <cellStyle name="Percent 2 5 11 2 2" xfId="37651"/>
    <cellStyle name="Percent 2 5 11 3" xfId="37652"/>
    <cellStyle name="Percent 2 5 12" xfId="37653"/>
    <cellStyle name="Percent 2 5 12 2" xfId="37654"/>
    <cellStyle name="Percent 2 5 12 2 2" xfId="37655"/>
    <cellStyle name="Percent 2 5 12 3" xfId="37656"/>
    <cellStyle name="Percent 2 5 13" xfId="37657"/>
    <cellStyle name="Percent 2 5 13 2" xfId="37658"/>
    <cellStyle name="Percent 2 5 13 2 2" xfId="37659"/>
    <cellStyle name="Percent 2 5 13 3" xfId="37660"/>
    <cellStyle name="Percent 2 5 14" xfId="37661"/>
    <cellStyle name="Percent 2 5 14 2" xfId="37662"/>
    <cellStyle name="Percent 2 5 14 2 2" xfId="37663"/>
    <cellStyle name="Percent 2 5 14 3" xfId="37664"/>
    <cellStyle name="Percent 2 5 15" xfId="37665"/>
    <cellStyle name="Percent 2 5 15 2" xfId="37666"/>
    <cellStyle name="Percent 2 5 15 2 2" xfId="37667"/>
    <cellStyle name="Percent 2 5 15 3" xfId="37668"/>
    <cellStyle name="Percent 2 5 16" xfId="37669"/>
    <cellStyle name="Percent 2 5 16 2" xfId="37670"/>
    <cellStyle name="Percent 2 5 16 2 2" xfId="37671"/>
    <cellStyle name="Percent 2 5 16 3" xfId="37672"/>
    <cellStyle name="Percent 2 5 17" xfId="37673"/>
    <cellStyle name="Percent 2 5 17 2" xfId="37674"/>
    <cellStyle name="Percent 2 5 17 2 2" xfId="37675"/>
    <cellStyle name="Percent 2 5 17 3" xfId="37676"/>
    <cellStyle name="Percent 2 5 18" xfId="37677"/>
    <cellStyle name="Percent 2 5 18 2" xfId="37678"/>
    <cellStyle name="Percent 2 5 18 2 2" xfId="37679"/>
    <cellStyle name="Percent 2 5 18 3" xfId="37680"/>
    <cellStyle name="Percent 2 5 19" xfId="37681"/>
    <cellStyle name="Percent 2 5 19 2" xfId="37682"/>
    <cellStyle name="Percent 2 5 19 2 2" xfId="37683"/>
    <cellStyle name="Percent 2 5 19 3" xfId="37684"/>
    <cellStyle name="Percent 2 5 2" xfId="37685"/>
    <cellStyle name="Percent 2 5 2 10" xfId="37686"/>
    <cellStyle name="Percent 2 5 2 10 2" xfId="37687"/>
    <cellStyle name="Percent 2 5 2 10 2 2" xfId="37688"/>
    <cellStyle name="Percent 2 5 2 10 3" xfId="37689"/>
    <cellStyle name="Percent 2 5 2 11" xfId="37690"/>
    <cellStyle name="Percent 2 5 2 11 2" xfId="37691"/>
    <cellStyle name="Percent 2 5 2 11 2 2" xfId="37692"/>
    <cellStyle name="Percent 2 5 2 11 3" xfId="37693"/>
    <cellStyle name="Percent 2 5 2 12" xfId="37694"/>
    <cellStyle name="Percent 2 5 2 12 2" xfId="37695"/>
    <cellStyle name="Percent 2 5 2 12 2 2" xfId="37696"/>
    <cellStyle name="Percent 2 5 2 12 3" xfId="37697"/>
    <cellStyle name="Percent 2 5 2 13" xfId="37698"/>
    <cellStyle name="Percent 2 5 2 13 2" xfId="37699"/>
    <cellStyle name="Percent 2 5 2 13 2 2" xfId="37700"/>
    <cellStyle name="Percent 2 5 2 13 3" xfId="37701"/>
    <cellStyle name="Percent 2 5 2 14" xfId="37702"/>
    <cellStyle name="Percent 2 5 2 14 2" xfId="37703"/>
    <cellStyle name="Percent 2 5 2 14 2 2" xfId="37704"/>
    <cellStyle name="Percent 2 5 2 14 3" xfId="37705"/>
    <cellStyle name="Percent 2 5 2 15" xfId="37706"/>
    <cellStyle name="Percent 2 5 2 15 2" xfId="37707"/>
    <cellStyle name="Percent 2 5 2 15 2 2" xfId="37708"/>
    <cellStyle name="Percent 2 5 2 15 3" xfId="37709"/>
    <cellStyle name="Percent 2 5 2 16" xfId="37710"/>
    <cellStyle name="Percent 2 5 2 16 2" xfId="37711"/>
    <cellStyle name="Percent 2 5 2 16 2 2" xfId="37712"/>
    <cellStyle name="Percent 2 5 2 16 3" xfId="37713"/>
    <cellStyle name="Percent 2 5 2 17" xfId="37714"/>
    <cellStyle name="Percent 2 5 2 17 2" xfId="37715"/>
    <cellStyle name="Percent 2 5 2 17 2 2" xfId="37716"/>
    <cellStyle name="Percent 2 5 2 17 3" xfId="37717"/>
    <cellStyle name="Percent 2 5 2 18" xfId="37718"/>
    <cellStyle name="Percent 2 5 2 18 2" xfId="37719"/>
    <cellStyle name="Percent 2 5 2 18 2 2" xfId="37720"/>
    <cellStyle name="Percent 2 5 2 18 3" xfId="37721"/>
    <cellStyle name="Percent 2 5 2 19" xfId="37722"/>
    <cellStyle name="Percent 2 5 2 19 2" xfId="37723"/>
    <cellStyle name="Percent 2 5 2 19 2 2" xfId="37724"/>
    <cellStyle name="Percent 2 5 2 19 3" xfId="37725"/>
    <cellStyle name="Percent 2 5 2 2" xfId="37726"/>
    <cellStyle name="Percent 2 5 2 2 10" xfId="37727"/>
    <cellStyle name="Percent 2 5 2 2 10 2" xfId="37728"/>
    <cellStyle name="Percent 2 5 2 2 10 2 2" xfId="37729"/>
    <cellStyle name="Percent 2 5 2 2 10 3" xfId="37730"/>
    <cellStyle name="Percent 2 5 2 2 11" xfId="37731"/>
    <cellStyle name="Percent 2 5 2 2 11 2" xfId="37732"/>
    <cellStyle name="Percent 2 5 2 2 11 2 2" xfId="37733"/>
    <cellStyle name="Percent 2 5 2 2 11 3" xfId="37734"/>
    <cellStyle name="Percent 2 5 2 2 12" xfId="37735"/>
    <cellStyle name="Percent 2 5 2 2 12 2" xfId="37736"/>
    <cellStyle name="Percent 2 5 2 2 12 2 2" xfId="37737"/>
    <cellStyle name="Percent 2 5 2 2 12 3" xfId="37738"/>
    <cellStyle name="Percent 2 5 2 2 13" xfId="37739"/>
    <cellStyle name="Percent 2 5 2 2 13 2" xfId="37740"/>
    <cellStyle name="Percent 2 5 2 2 13 2 2" xfId="37741"/>
    <cellStyle name="Percent 2 5 2 2 13 3" xfId="37742"/>
    <cellStyle name="Percent 2 5 2 2 14" xfId="37743"/>
    <cellStyle name="Percent 2 5 2 2 14 2" xfId="37744"/>
    <cellStyle name="Percent 2 5 2 2 14 2 2" xfId="37745"/>
    <cellStyle name="Percent 2 5 2 2 14 3" xfId="37746"/>
    <cellStyle name="Percent 2 5 2 2 15" xfId="37747"/>
    <cellStyle name="Percent 2 5 2 2 15 2" xfId="37748"/>
    <cellStyle name="Percent 2 5 2 2 15 2 2" xfId="37749"/>
    <cellStyle name="Percent 2 5 2 2 15 3" xfId="37750"/>
    <cellStyle name="Percent 2 5 2 2 16" xfId="37751"/>
    <cellStyle name="Percent 2 5 2 2 16 2" xfId="37752"/>
    <cellStyle name="Percent 2 5 2 2 17" xfId="37753"/>
    <cellStyle name="Percent 2 5 2 2 18" xfId="37754"/>
    <cellStyle name="Percent 2 5 2 2 19" xfId="37755"/>
    <cellStyle name="Percent 2 5 2 2 2" xfId="37756"/>
    <cellStyle name="Percent 2 5 2 2 2 10" xfId="37757"/>
    <cellStyle name="Percent 2 5 2 2 2 2" xfId="37758"/>
    <cellStyle name="Percent 2 5 2 2 2 2 2" xfId="37759"/>
    <cellStyle name="Percent 2 5 2 2 2 3" xfId="37760"/>
    <cellStyle name="Percent 2 5 2 2 2 4" xfId="37761"/>
    <cellStyle name="Percent 2 5 2 2 2 5" xfId="37762"/>
    <cellStyle name="Percent 2 5 2 2 2 6" xfId="37763"/>
    <cellStyle name="Percent 2 5 2 2 2 7" xfId="37764"/>
    <cellStyle name="Percent 2 5 2 2 2 8" xfId="37765"/>
    <cellStyle name="Percent 2 5 2 2 2 9" xfId="37766"/>
    <cellStyle name="Percent 2 5 2 2 20" xfId="37767"/>
    <cellStyle name="Percent 2 5 2 2 21" xfId="37768"/>
    <cellStyle name="Percent 2 5 2 2 22" xfId="37769"/>
    <cellStyle name="Percent 2 5 2 2 23" xfId="37770"/>
    <cellStyle name="Percent 2 5 2 2 24" xfId="37771"/>
    <cellStyle name="Percent 2 5 2 2 3" xfId="37772"/>
    <cellStyle name="Percent 2 5 2 2 3 10" xfId="37773"/>
    <cellStyle name="Percent 2 5 2 2 3 2" xfId="37774"/>
    <cellStyle name="Percent 2 5 2 2 3 2 2" xfId="37775"/>
    <cellStyle name="Percent 2 5 2 2 3 3" xfId="37776"/>
    <cellStyle name="Percent 2 5 2 2 3 4" xfId="37777"/>
    <cellStyle name="Percent 2 5 2 2 3 5" xfId="37778"/>
    <cellStyle name="Percent 2 5 2 2 3 6" xfId="37779"/>
    <cellStyle name="Percent 2 5 2 2 3 7" xfId="37780"/>
    <cellStyle name="Percent 2 5 2 2 3 8" xfId="37781"/>
    <cellStyle name="Percent 2 5 2 2 3 9" xfId="37782"/>
    <cellStyle name="Percent 2 5 2 2 4" xfId="37783"/>
    <cellStyle name="Percent 2 5 2 2 4 2" xfId="37784"/>
    <cellStyle name="Percent 2 5 2 2 4 2 2" xfId="37785"/>
    <cellStyle name="Percent 2 5 2 2 4 3" xfId="37786"/>
    <cellStyle name="Percent 2 5 2 2 5" xfId="37787"/>
    <cellStyle name="Percent 2 5 2 2 5 2" xfId="37788"/>
    <cellStyle name="Percent 2 5 2 2 5 2 2" xfId="37789"/>
    <cellStyle name="Percent 2 5 2 2 5 3" xfId="37790"/>
    <cellStyle name="Percent 2 5 2 2 6" xfId="37791"/>
    <cellStyle name="Percent 2 5 2 2 6 2" xfId="37792"/>
    <cellStyle name="Percent 2 5 2 2 6 2 2" xfId="37793"/>
    <cellStyle name="Percent 2 5 2 2 6 3" xfId="37794"/>
    <cellStyle name="Percent 2 5 2 2 7" xfId="37795"/>
    <cellStyle name="Percent 2 5 2 2 7 2" xfId="37796"/>
    <cellStyle name="Percent 2 5 2 2 7 2 2" xfId="37797"/>
    <cellStyle name="Percent 2 5 2 2 7 3" xfId="37798"/>
    <cellStyle name="Percent 2 5 2 2 8" xfId="37799"/>
    <cellStyle name="Percent 2 5 2 2 8 2" xfId="37800"/>
    <cellStyle name="Percent 2 5 2 2 8 2 2" xfId="37801"/>
    <cellStyle name="Percent 2 5 2 2 8 3" xfId="37802"/>
    <cellStyle name="Percent 2 5 2 2 9" xfId="37803"/>
    <cellStyle name="Percent 2 5 2 2 9 2" xfId="37804"/>
    <cellStyle name="Percent 2 5 2 2 9 2 2" xfId="37805"/>
    <cellStyle name="Percent 2 5 2 2 9 3" xfId="37806"/>
    <cellStyle name="Percent 2 5 2 20" xfId="37807"/>
    <cellStyle name="Percent 2 5 2 20 2" xfId="37808"/>
    <cellStyle name="Percent 2 5 2 21" xfId="37809"/>
    <cellStyle name="Percent 2 5 2 22" xfId="37810"/>
    <cellStyle name="Percent 2 5 2 23" xfId="37811"/>
    <cellStyle name="Percent 2 5 2 24" xfId="37812"/>
    <cellStyle name="Percent 2 5 2 25" xfId="37813"/>
    <cellStyle name="Percent 2 5 2 26" xfId="37814"/>
    <cellStyle name="Percent 2 5 2 27" xfId="37815"/>
    <cellStyle name="Percent 2 5 2 28" xfId="37816"/>
    <cellStyle name="Percent 2 5 2 3" xfId="37817"/>
    <cellStyle name="Percent 2 5 2 3 10" xfId="37818"/>
    <cellStyle name="Percent 2 5 2 3 10 2" xfId="37819"/>
    <cellStyle name="Percent 2 5 2 3 10 2 2" xfId="37820"/>
    <cellStyle name="Percent 2 5 2 3 10 3" xfId="37821"/>
    <cellStyle name="Percent 2 5 2 3 11" xfId="37822"/>
    <cellStyle name="Percent 2 5 2 3 11 2" xfId="37823"/>
    <cellStyle name="Percent 2 5 2 3 11 2 2" xfId="37824"/>
    <cellStyle name="Percent 2 5 2 3 11 3" xfId="37825"/>
    <cellStyle name="Percent 2 5 2 3 12" xfId="37826"/>
    <cellStyle name="Percent 2 5 2 3 12 2" xfId="37827"/>
    <cellStyle name="Percent 2 5 2 3 12 2 2" xfId="37828"/>
    <cellStyle name="Percent 2 5 2 3 12 3" xfId="37829"/>
    <cellStyle name="Percent 2 5 2 3 13" xfId="37830"/>
    <cellStyle name="Percent 2 5 2 3 13 2" xfId="37831"/>
    <cellStyle name="Percent 2 5 2 3 13 2 2" xfId="37832"/>
    <cellStyle name="Percent 2 5 2 3 13 3" xfId="37833"/>
    <cellStyle name="Percent 2 5 2 3 14" xfId="37834"/>
    <cellStyle name="Percent 2 5 2 3 14 2" xfId="37835"/>
    <cellStyle name="Percent 2 5 2 3 14 2 2" xfId="37836"/>
    <cellStyle name="Percent 2 5 2 3 14 3" xfId="37837"/>
    <cellStyle name="Percent 2 5 2 3 15" xfId="37838"/>
    <cellStyle name="Percent 2 5 2 3 15 2" xfId="37839"/>
    <cellStyle name="Percent 2 5 2 3 15 2 2" xfId="37840"/>
    <cellStyle name="Percent 2 5 2 3 15 3" xfId="37841"/>
    <cellStyle name="Percent 2 5 2 3 16" xfId="37842"/>
    <cellStyle name="Percent 2 5 2 3 16 2" xfId="37843"/>
    <cellStyle name="Percent 2 5 2 3 17" xfId="37844"/>
    <cellStyle name="Percent 2 5 2 3 18" xfId="37845"/>
    <cellStyle name="Percent 2 5 2 3 19" xfId="37846"/>
    <cellStyle name="Percent 2 5 2 3 2" xfId="37847"/>
    <cellStyle name="Percent 2 5 2 3 2 10" xfId="37848"/>
    <cellStyle name="Percent 2 5 2 3 2 2" xfId="37849"/>
    <cellStyle name="Percent 2 5 2 3 2 2 2" xfId="37850"/>
    <cellStyle name="Percent 2 5 2 3 2 3" xfId="37851"/>
    <cellStyle name="Percent 2 5 2 3 2 4" xfId="37852"/>
    <cellStyle name="Percent 2 5 2 3 2 5" xfId="37853"/>
    <cellStyle name="Percent 2 5 2 3 2 6" xfId="37854"/>
    <cellStyle name="Percent 2 5 2 3 2 7" xfId="37855"/>
    <cellStyle name="Percent 2 5 2 3 2 8" xfId="37856"/>
    <cellStyle name="Percent 2 5 2 3 2 9" xfId="37857"/>
    <cellStyle name="Percent 2 5 2 3 20" xfId="37858"/>
    <cellStyle name="Percent 2 5 2 3 21" xfId="37859"/>
    <cellStyle name="Percent 2 5 2 3 22" xfId="37860"/>
    <cellStyle name="Percent 2 5 2 3 23" xfId="37861"/>
    <cellStyle name="Percent 2 5 2 3 24" xfId="37862"/>
    <cellStyle name="Percent 2 5 2 3 3" xfId="37863"/>
    <cellStyle name="Percent 2 5 2 3 3 10" xfId="37864"/>
    <cellStyle name="Percent 2 5 2 3 3 2" xfId="37865"/>
    <cellStyle name="Percent 2 5 2 3 3 2 2" xfId="37866"/>
    <cellStyle name="Percent 2 5 2 3 3 3" xfId="37867"/>
    <cellStyle name="Percent 2 5 2 3 3 4" xfId="37868"/>
    <cellStyle name="Percent 2 5 2 3 3 5" xfId="37869"/>
    <cellStyle name="Percent 2 5 2 3 3 6" xfId="37870"/>
    <cellStyle name="Percent 2 5 2 3 3 7" xfId="37871"/>
    <cellStyle name="Percent 2 5 2 3 3 8" xfId="37872"/>
    <cellStyle name="Percent 2 5 2 3 3 9" xfId="37873"/>
    <cellStyle name="Percent 2 5 2 3 4" xfId="37874"/>
    <cellStyle name="Percent 2 5 2 3 4 2" xfId="37875"/>
    <cellStyle name="Percent 2 5 2 3 4 2 2" xfId="37876"/>
    <cellStyle name="Percent 2 5 2 3 4 3" xfId="37877"/>
    <cellStyle name="Percent 2 5 2 3 5" xfId="37878"/>
    <cellStyle name="Percent 2 5 2 3 5 2" xfId="37879"/>
    <cellStyle name="Percent 2 5 2 3 5 2 2" xfId="37880"/>
    <cellStyle name="Percent 2 5 2 3 5 3" xfId="37881"/>
    <cellStyle name="Percent 2 5 2 3 6" xfId="37882"/>
    <cellStyle name="Percent 2 5 2 3 6 2" xfId="37883"/>
    <cellStyle name="Percent 2 5 2 3 6 2 2" xfId="37884"/>
    <cellStyle name="Percent 2 5 2 3 6 3" xfId="37885"/>
    <cellStyle name="Percent 2 5 2 3 7" xfId="37886"/>
    <cellStyle name="Percent 2 5 2 3 7 2" xfId="37887"/>
    <cellStyle name="Percent 2 5 2 3 7 2 2" xfId="37888"/>
    <cellStyle name="Percent 2 5 2 3 7 3" xfId="37889"/>
    <cellStyle name="Percent 2 5 2 3 8" xfId="37890"/>
    <cellStyle name="Percent 2 5 2 3 8 2" xfId="37891"/>
    <cellStyle name="Percent 2 5 2 3 8 2 2" xfId="37892"/>
    <cellStyle name="Percent 2 5 2 3 8 3" xfId="37893"/>
    <cellStyle name="Percent 2 5 2 3 9" xfId="37894"/>
    <cellStyle name="Percent 2 5 2 3 9 2" xfId="37895"/>
    <cellStyle name="Percent 2 5 2 3 9 2 2" xfId="37896"/>
    <cellStyle name="Percent 2 5 2 3 9 3" xfId="37897"/>
    <cellStyle name="Percent 2 5 2 4" xfId="37898"/>
    <cellStyle name="Percent 2 5 2 4 10" xfId="37899"/>
    <cellStyle name="Percent 2 5 2 4 10 2" xfId="37900"/>
    <cellStyle name="Percent 2 5 2 4 10 2 2" xfId="37901"/>
    <cellStyle name="Percent 2 5 2 4 10 3" xfId="37902"/>
    <cellStyle name="Percent 2 5 2 4 11" xfId="37903"/>
    <cellStyle name="Percent 2 5 2 4 11 2" xfId="37904"/>
    <cellStyle name="Percent 2 5 2 4 11 2 2" xfId="37905"/>
    <cellStyle name="Percent 2 5 2 4 11 3" xfId="37906"/>
    <cellStyle name="Percent 2 5 2 4 12" xfId="37907"/>
    <cellStyle name="Percent 2 5 2 4 12 2" xfId="37908"/>
    <cellStyle name="Percent 2 5 2 4 12 2 2" xfId="37909"/>
    <cellStyle name="Percent 2 5 2 4 12 3" xfId="37910"/>
    <cellStyle name="Percent 2 5 2 4 13" xfId="37911"/>
    <cellStyle name="Percent 2 5 2 4 13 2" xfId="37912"/>
    <cellStyle name="Percent 2 5 2 4 13 2 2" xfId="37913"/>
    <cellStyle name="Percent 2 5 2 4 13 3" xfId="37914"/>
    <cellStyle name="Percent 2 5 2 4 14" xfId="37915"/>
    <cellStyle name="Percent 2 5 2 4 14 2" xfId="37916"/>
    <cellStyle name="Percent 2 5 2 4 14 2 2" xfId="37917"/>
    <cellStyle name="Percent 2 5 2 4 14 3" xfId="37918"/>
    <cellStyle name="Percent 2 5 2 4 15" xfId="37919"/>
    <cellStyle name="Percent 2 5 2 4 15 2" xfId="37920"/>
    <cellStyle name="Percent 2 5 2 4 15 2 2" xfId="37921"/>
    <cellStyle name="Percent 2 5 2 4 15 3" xfId="37922"/>
    <cellStyle name="Percent 2 5 2 4 16" xfId="37923"/>
    <cellStyle name="Percent 2 5 2 4 16 2" xfId="37924"/>
    <cellStyle name="Percent 2 5 2 4 17" xfId="37925"/>
    <cellStyle name="Percent 2 5 2 4 18" xfId="37926"/>
    <cellStyle name="Percent 2 5 2 4 19" xfId="37927"/>
    <cellStyle name="Percent 2 5 2 4 2" xfId="37928"/>
    <cellStyle name="Percent 2 5 2 4 2 10" xfId="37929"/>
    <cellStyle name="Percent 2 5 2 4 2 2" xfId="37930"/>
    <cellStyle name="Percent 2 5 2 4 2 2 2" xfId="37931"/>
    <cellStyle name="Percent 2 5 2 4 2 3" xfId="37932"/>
    <cellStyle name="Percent 2 5 2 4 2 4" xfId="37933"/>
    <cellStyle name="Percent 2 5 2 4 2 5" xfId="37934"/>
    <cellStyle name="Percent 2 5 2 4 2 6" xfId="37935"/>
    <cellStyle name="Percent 2 5 2 4 2 7" xfId="37936"/>
    <cellStyle name="Percent 2 5 2 4 2 8" xfId="37937"/>
    <cellStyle name="Percent 2 5 2 4 2 9" xfId="37938"/>
    <cellStyle name="Percent 2 5 2 4 20" xfId="37939"/>
    <cellStyle name="Percent 2 5 2 4 21" xfId="37940"/>
    <cellStyle name="Percent 2 5 2 4 22" xfId="37941"/>
    <cellStyle name="Percent 2 5 2 4 23" xfId="37942"/>
    <cellStyle name="Percent 2 5 2 4 24" xfId="37943"/>
    <cellStyle name="Percent 2 5 2 4 3" xfId="37944"/>
    <cellStyle name="Percent 2 5 2 4 3 10" xfId="37945"/>
    <cellStyle name="Percent 2 5 2 4 3 2" xfId="37946"/>
    <cellStyle name="Percent 2 5 2 4 3 2 2" xfId="37947"/>
    <cellStyle name="Percent 2 5 2 4 3 3" xfId="37948"/>
    <cellStyle name="Percent 2 5 2 4 3 4" xfId="37949"/>
    <cellStyle name="Percent 2 5 2 4 3 5" xfId="37950"/>
    <cellStyle name="Percent 2 5 2 4 3 6" xfId="37951"/>
    <cellStyle name="Percent 2 5 2 4 3 7" xfId="37952"/>
    <cellStyle name="Percent 2 5 2 4 3 8" xfId="37953"/>
    <cellStyle name="Percent 2 5 2 4 3 9" xfId="37954"/>
    <cellStyle name="Percent 2 5 2 4 4" xfId="37955"/>
    <cellStyle name="Percent 2 5 2 4 4 2" xfId="37956"/>
    <cellStyle name="Percent 2 5 2 4 4 2 2" xfId="37957"/>
    <cellStyle name="Percent 2 5 2 4 4 3" xfId="37958"/>
    <cellStyle name="Percent 2 5 2 4 5" xfId="37959"/>
    <cellStyle name="Percent 2 5 2 4 5 2" xfId="37960"/>
    <cellStyle name="Percent 2 5 2 4 5 2 2" xfId="37961"/>
    <cellStyle name="Percent 2 5 2 4 5 3" xfId="37962"/>
    <cellStyle name="Percent 2 5 2 4 6" xfId="37963"/>
    <cellStyle name="Percent 2 5 2 4 6 2" xfId="37964"/>
    <cellStyle name="Percent 2 5 2 4 6 2 2" xfId="37965"/>
    <cellStyle name="Percent 2 5 2 4 6 3" xfId="37966"/>
    <cellStyle name="Percent 2 5 2 4 7" xfId="37967"/>
    <cellStyle name="Percent 2 5 2 4 7 2" xfId="37968"/>
    <cellStyle name="Percent 2 5 2 4 7 2 2" xfId="37969"/>
    <cellStyle name="Percent 2 5 2 4 7 3" xfId="37970"/>
    <cellStyle name="Percent 2 5 2 4 8" xfId="37971"/>
    <cellStyle name="Percent 2 5 2 4 8 2" xfId="37972"/>
    <cellStyle name="Percent 2 5 2 4 8 2 2" xfId="37973"/>
    <cellStyle name="Percent 2 5 2 4 8 3" xfId="37974"/>
    <cellStyle name="Percent 2 5 2 4 9" xfId="37975"/>
    <cellStyle name="Percent 2 5 2 4 9 2" xfId="37976"/>
    <cellStyle name="Percent 2 5 2 4 9 2 2" xfId="37977"/>
    <cellStyle name="Percent 2 5 2 4 9 3" xfId="37978"/>
    <cellStyle name="Percent 2 5 2 5" xfId="37979"/>
    <cellStyle name="Percent 2 5 2 5 10" xfId="37980"/>
    <cellStyle name="Percent 2 5 2 5 10 2" xfId="37981"/>
    <cellStyle name="Percent 2 5 2 5 10 2 2" xfId="37982"/>
    <cellStyle name="Percent 2 5 2 5 10 3" xfId="37983"/>
    <cellStyle name="Percent 2 5 2 5 11" xfId="37984"/>
    <cellStyle name="Percent 2 5 2 5 11 2" xfId="37985"/>
    <cellStyle name="Percent 2 5 2 5 11 2 2" xfId="37986"/>
    <cellStyle name="Percent 2 5 2 5 11 3" xfId="37987"/>
    <cellStyle name="Percent 2 5 2 5 12" xfId="37988"/>
    <cellStyle name="Percent 2 5 2 5 12 2" xfId="37989"/>
    <cellStyle name="Percent 2 5 2 5 12 2 2" xfId="37990"/>
    <cellStyle name="Percent 2 5 2 5 12 3" xfId="37991"/>
    <cellStyle name="Percent 2 5 2 5 13" xfId="37992"/>
    <cellStyle name="Percent 2 5 2 5 13 2" xfId="37993"/>
    <cellStyle name="Percent 2 5 2 5 13 2 2" xfId="37994"/>
    <cellStyle name="Percent 2 5 2 5 13 3" xfId="37995"/>
    <cellStyle name="Percent 2 5 2 5 14" xfId="37996"/>
    <cellStyle name="Percent 2 5 2 5 14 2" xfId="37997"/>
    <cellStyle name="Percent 2 5 2 5 14 2 2" xfId="37998"/>
    <cellStyle name="Percent 2 5 2 5 14 3" xfId="37999"/>
    <cellStyle name="Percent 2 5 2 5 15" xfId="38000"/>
    <cellStyle name="Percent 2 5 2 5 15 2" xfId="38001"/>
    <cellStyle name="Percent 2 5 2 5 15 2 2" xfId="38002"/>
    <cellStyle name="Percent 2 5 2 5 15 3" xfId="38003"/>
    <cellStyle name="Percent 2 5 2 5 16" xfId="38004"/>
    <cellStyle name="Percent 2 5 2 5 16 2" xfId="38005"/>
    <cellStyle name="Percent 2 5 2 5 17" xfId="38006"/>
    <cellStyle name="Percent 2 5 2 5 18" xfId="38007"/>
    <cellStyle name="Percent 2 5 2 5 19" xfId="38008"/>
    <cellStyle name="Percent 2 5 2 5 2" xfId="38009"/>
    <cellStyle name="Percent 2 5 2 5 2 10" xfId="38010"/>
    <cellStyle name="Percent 2 5 2 5 2 2" xfId="38011"/>
    <cellStyle name="Percent 2 5 2 5 2 2 2" xfId="38012"/>
    <cellStyle name="Percent 2 5 2 5 2 3" xfId="38013"/>
    <cellStyle name="Percent 2 5 2 5 2 4" xfId="38014"/>
    <cellStyle name="Percent 2 5 2 5 2 5" xfId="38015"/>
    <cellStyle name="Percent 2 5 2 5 2 6" xfId="38016"/>
    <cellStyle name="Percent 2 5 2 5 2 7" xfId="38017"/>
    <cellStyle name="Percent 2 5 2 5 2 8" xfId="38018"/>
    <cellStyle name="Percent 2 5 2 5 2 9" xfId="38019"/>
    <cellStyle name="Percent 2 5 2 5 20" xfId="38020"/>
    <cellStyle name="Percent 2 5 2 5 21" xfId="38021"/>
    <cellStyle name="Percent 2 5 2 5 22" xfId="38022"/>
    <cellStyle name="Percent 2 5 2 5 23" xfId="38023"/>
    <cellStyle name="Percent 2 5 2 5 24" xfId="38024"/>
    <cellStyle name="Percent 2 5 2 5 3" xfId="38025"/>
    <cellStyle name="Percent 2 5 2 5 3 10" xfId="38026"/>
    <cellStyle name="Percent 2 5 2 5 3 2" xfId="38027"/>
    <cellStyle name="Percent 2 5 2 5 3 2 2" xfId="38028"/>
    <cellStyle name="Percent 2 5 2 5 3 3" xfId="38029"/>
    <cellStyle name="Percent 2 5 2 5 3 4" xfId="38030"/>
    <cellStyle name="Percent 2 5 2 5 3 5" xfId="38031"/>
    <cellStyle name="Percent 2 5 2 5 3 6" xfId="38032"/>
    <cellStyle name="Percent 2 5 2 5 3 7" xfId="38033"/>
    <cellStyle name="Percent 2 5 2 5 3 8" xfId="38034"/>
    <cellStyle name="Percent 2 5 2 5 3 9" xfId="38035"/>
    <cellStyle name="Percent 2 5 2 5 4" xfId="38036"/>
    <cellStyle name="Percent 2 5 2 5 4 2" xfId="38037"/>
    <cellStyle name="Percent 2 5 2 5 4 2 2" xfId="38038"/>
    <cellStyle name="Percent 2 5 2 5 4 3" xfId="38039"/>
    <cellStyle name="Percent 2 5 2 5 5" xfId="38040"/>
    <cellStyle name="Percent 2 5 2 5 5 2" xfId="38041"/>
    <cellStyle name="Percent 2 5 2 5 5 2 2" xfId="38042"/>
    <cellStyle name="Percent 2 5 2 5 5 3" xfId="38043"/>
    <cellStyle name="Percent 2 5 2 5 6" xfId="38044"/>
    <cellStyle name="Percent 2 5 2 5 6 2" xfId="38045"/>
    <cellStyle name="Percent 2 5 2 5 6 2 2" xfId="38046"/>
    <cellStyle name="Percent 2 5 2 5 6 3" xfId="38047"/>
    <cellStyle name="Percent 2 5 2 5 7" xfId="38048"/>
    <cellStyle name="Percent 2 5 2 5 7 2" xfId="38049"/>
    <cellStyle name="Percent 2 5 2 5 7 2 2" xfId="38050"/>
    <cellStyle name="Percent 2 5 2 5 7 3" xfId="38051"/>
    <cellStyle name="Percent 2 5 2 5 8" xfId="38052"/>
    <cellStyle name="Percent 2 5 2 5 8 2" xfId="38053"/>
    <cellStyle name="Percent 2 5 2 5 8 2 2" xfId="38054"/>
    <cellStyle name="Percent 2 5 2 5 8 3" xfId="38055"/>
    <cellStyle name="Percent 2 5 2 5 9" xfId="38056"/>
    <cellStyle name="Percent 2 5 2 5 9 2" xfId="38057"/>
    <cellStyle name="Percent 2 5 2 5 9 2 2" xfId="38058"/>
    <cellStyle name="Percent 2 5 2 5 9 3" xfId="38059"/>
    <cellStyle name="Percent 2 5 2 6" xfId="38060"/>
    <cellStyle name="Percent 2 5 2 6 10" xfId="38061"/>
    <cellStyle name="Percent 2 5 2 6 2" xfId="38062"/>
    <cellStyle name="Percent 2 5 2 6 2 2" xfId="38063"/>
    <cellStyle name="Percent 2 5 2 6 3" xfId="38064"/>
    <cellStyle name="Percent 2 5 2 6 4" xfId="38065"/>
    <cellStyle name="Percent 2 5 2 6 5" xfId="38066"/>
    <cellStyle name="Percent 2 5 2 6 6" xfId="38067"/>
    <cellStyle name="Percent 2 5 2 6 7" xfId="38068"/>
    <cellStyle name="Percent 2 5 2 6 8" xfId="38069"/>
    <cellStyle name="Percent 2 5 2 6 9" xfId="38070"/>
    <cellStyle name="Percent 2 5 2 7" xfId="38071"/>
    <cellStyle name="Percent 2 5 2 7 10" xfId="38072"/>
    <cellStyle name="Percent 2 5 2 7 2" xfId="38073"/>
    <cellStyle name="Percent 2 5 2 7 2 2" xfId="38074"/>
    <cellStyle name="Percent 2 5 2 7 3" xfId="38075"/>
    <cellStyle name="Percent 2 5 2 7 4" xfId="38076"/>
    <cellStyle name="Percent 2 5 2 7 5" xfId="38077"/>
    <cellStyle name="Percent 2 5 2 7 6" xfId="38078"/>
    <cellStyle name="Percent 2 5 2 7 7" xfId="38079"/>
    <cellStyle name="Percent 2 5 2 7 8" xfId="38080"/>
    <cellStyle name="Percent 2 5 2 7 9" xfId="38081"/>
    <cellStyle name="Percent 2 5 2 8" xfId="38082"/>
    <cellStyle name="Percent 2 5 2 8 2" xfId="38083"/>
    <cellStyle name="Percent 2 5 2 8 2 2" xfId="38084"/>
    <cellStyle name="Percent 2 5 2 8 3" xfId="38085"/>
    <cellStyle name="Percent 2 5 2 9" xfId="38086"/>
    <cellStyle name="Percent 2 5 2 9 2" xfId="38087"/>
    <cellStyle name="Percent 2 5 2 9 2 2" xfId="38088"/>
    <cellStyle name="Percent 2 5 2 9 3" xfId="38089"/>
    <cellStyle name="Percent 2 5 20" xfId="38090"/>
    <cellStyle name="Percent 2 5 20 2" xfId="38091"/>
    <cellStyle name="Percent 2 5 20 2 2" xfId="38092"/>
    <cellStyle name="Percent 2 5 20 3" xfId="38093"/>
    <cellStyle name="Percent 2 5 21" xfId="38094"/>
    <cellStyle name="Percent 2 5 21 2" xfId="38095"/>
    <cellStyle name="Percent 2 5 22" xfId="38096"/>
    <cellStyle name="Percent 2 5 23" xfId="38097"/>
    <cellStyle name="Percent 2 5 24" xfId="38098"/>
    <cellStyle name="Percent 2 5 25" xfId="38099"/>
    <cellStyle name="Percent 2 5 26" xfId="38100"/>
    <cellStyle name="Percent 2 5 27" xfId="38101"/>
    <cellStyle name="Percent 2 5 28" xfId="38102"/>
    <cellStyle name="Percent 2 5 29" xfId="38103"/>
    <cellStyle name="Percent 2 5 3" xfId="38104"/>
    <cellStyle name="Percent 2 5 3 10" xfId="38105"/>
    <cellStyle name="Percent 2 5 3 10 2" xfId="38106"/>
    <cellStyle name="Percent 2 5 3 10 2 2" xfId="38107"/>
    <cellStyle name="Percent 2 5 3 10 3" xfId="38108"/>
    <cellStyle name="Percent 2 5 3 11" xfId="38109"/>
    <cellStyle name="Percent 2 5 3 11 2" xfId="38110"/>
    <cellStyle name="Percent 2 5 3 11 2 2" xfId="38111"/>
    <cellStyle name="Percent 2 5 3 11 3" xfId="38112"/>
    <cellStyle name="Percent 2 5 3 12" xfId="38113"/>
    <cellStyle name="Percent 2 5 3 12 2" xfId="38114"/>
    <cellStyle name="Percent 2 5 3 12 2 2" xfId="38115"/>
    <cellStyle name="Percent 2 5 3 12 3" xfId="38116"/>
    <cellStyle name="Percent 2 5 3 13" xfId="38117"/>
    <cellStyle name="Percent 2 5 3 13 2" xfId="38118"/>
    <cellStyle name="Percent 2 5 3 13 2 2" xfId="38119"/>
    <cellStyle name="Percent 2 5 3 13 3" xfId="38120"/>
    <cellStyle name="Percent 2 5 3 14" xfId="38121"/>
    <cellStyle name="Percent 2 5 3 14 2" xfId="38122"/>
    <cellStyle name="Percent 2 5 3 14 2 2" xfId="38123"/>
    <cellStyle name="Percent 2 5 3 14 3" xfId="38124"/>
    <cellStyle name="Percent 2 5 3 15" xfId="38125"/>
    <cellStyle name="Percent 2 5 3 15 2" xfId="38126"/>
    <cellStyle name="Percent 2 5 3 15 2 2" xfId="38127"/>
    <cellStyle name="Percent 2 5 3 15 3" xfId="38128"/>
    <cellStyle name="Percent 2 5 3 16" xfId="38129"/>
    <cellStyle name="Percent 2 5 3 16 2" xfId="38130"/>
    <cellStyle name="Percent 2 5 3 17" xfId="38131"/>
    <cellStyle name="Percent 2 5 3 18" xfId="38132"/>
    <cellStyle name="Percent 2 5 3 19" xfId="38133"/>
    <cellStyle name="Percent 2 5 3 2" xfId="38134"/>
    <cellStyle name="Percent 2 5 3 2 10" xfId="38135"/>
    <cellStyle name="Percent 2 5 3 2 2" xfId="38136"/>
    <cellStyle name="Percent 2 5 3 2 2 2" xfId="38137"/>
    <cellStyle name="Percent 2 5 3 2 3" xfId="38138"/>
    <cellStyle name="Percent 2 5 3 2 4" xfId="38139"/>
    <cellStyle name="Percent 2 5 3 2 5" xfId="38140"/>
    <cellStyle name="Percent 2 5 3 2 6" xfId="38141"/>
    <cellStyle name="Percent 2 5 3 2 7" xfId="38142"/>
    <cellStyle name="Percent 2 5 3 2 8" xfId="38143"/>
    <cellStyle name="Percent 2 5 3 2 9" xfId="38144"/>
    <cellStyle name="Percent 2 5 3 20" xfId="38145"/>
    <cellStyle name="Percent 2 5 3 21" xfId="38146"/>
    <cellStyle name="Percent 2 5 3 22" xfId="38147"/>
    <cellStyle name="Percent 2 5 3 23" xfId="38148"/>
    <cellStyle name="Percent 2 5 3 24" xfId="38149"/>
    <cellStyle name="Percent 2 5 3 3" xfId="38150"/>
    <cellStyle name="Percent 2 5 3 3 10" xfId="38151"/>
    <cellStyle name="Percent 2 5 3 3 2" xfId="38152"/>
    <cellStyle name="Percent 2 5 3 3 2 2" xfId="38153"/>
    <cellStyle name="Percent 2 5 3 3 3" xfId="38154"/>
    <cellStyle name="Percent 2 5 3 3 4" xfId="38155"/>
    <cellStyle name="Percent 2 5 3 3 5" xfId="38156"/>
    <cellStyle name="Percent 2 5 3 3 6" xfId="38157"/>
    <cellStyle name="Percent 2 5 3 3 7" xfId="38158"/>
    <cellStyle name="Percent 2 5 3 3 8" xfId="38159"/>
    <cellStyle name="Percent 2 5 3 3 9" xfId="38160"/>
    <cellStyle name="Percent 2 5 3 4" xfId="38161"/>
    <cellStyle name="Percent 2 5 3 4 2" xfId="38162"/>
    <cellStyle name="Percent 2 5 3 4 2 2" xfId="38163"/>
    <cellStyle name="Percent 2 5 3 4 3" xfId="38164"/>
    <cellStyle name="Percent 2 5 3 5" xfId="38165"/>
    <cellStyle name="Percent 2 5 3 5 2" xfId="38166"/>
    <cellStyle name="Percent 2 5 3 5 2 2" xfId="38167"/>
    <cellStyle name="Percent 2 5 3 5 3" xfId="38168"/>
    <cellStyle name="Percent 2 5 3 6" xfId="38169"/>
    <cellStyle name="Percent 2 5 3 6 2" xfId="38170"/>
    <cellStyle name="Percent 2 5 3 6 2 2" xfId="38171"/>
    <cellStyle name="Percent 2 5 3 6 3" xfId="38172"/>
    <cellStyle name="Percent 2 5 3 7" xfId="38173"/>
    <cellStyle name="Percent 2 5 3 7 2" xfId="38174"/>
    <cellStyle name="Percent 2 5 3 7 2 2" xfId="38175"/>
    <cellStyle name="Percent 2 5 3 7 3" xfId="38176"/>
    <cellStyle name="Percent 2 5 3 8" xfId="38177"/>
    <cellStyle name="Percent 2 5 3 8 2" xfId="38178"/>
    <cellStyle name="Percent 2 5 3 8 2 2" xfId="38179"/>
    <cellStyle name="Percent 2 5 3 8 3" xfId="38180"/>
    <cellStyle name="Percent 2 5 3 9" xfId="38181"/>
    <cellStyle name="Percent 2 5 3 9 2" xfId="38182"/>
    <cellStyle name="Percent 2 5 3 9 2 2" xfId="38183"/>
    <cellStyle name="Percent 2 5 3 9 3" xfId="38184"/>
    <cellStyle name="Percent 2 5 4" xfId="38185"/>
    <cellStyle name="Percent 2 5 4 10" xfId="38186"/>
    <cellStyle name="Percent 2 5 4 10 2" xfId="38187"/>
    <cellStyle name="Percent 2 5 4 10 2 2" xfId="38188"/>
    <cellStyle name="Percent 2 5 4 10 3" xfId="38189"/>
    <cellStyle name="Percent 2 5 4 11" xfId="38190"/>
    <cellStyle name="Percent 2 5 4 11 2" xfId="38191"/>
    <cellStyle name="Percent 2 5 4 11 2 2" xfId="38192"/>
    <cellStyle name="Percent 2 5 4 11 3" xfId="38193"/>
    <cellStyle name="Percent 2 5 4 12" xfId="38194"/>
    <cellStyle name="Percent 2 5 4 12 2" xfId="38195"/>
    <cellStyle name="Percent 2 5 4 12 2 2" xfId="38196"/>
    <cellStyle name="Percent 2 5 4 12 3" xfId="38197"/>
    <cellStyle name="Percent 2 5 4 13" xfId="38198"/>
    <cellStyle name="Percent 2 5 4 13 2" xfId="38199"/>
    <cellStyle name="Percent 2 5 4 13 2 2" xfId="38200"/>
    <cellStyle name="Percent 2 5 4 13 3" xfId="38201"/>
    <cellStyle name="Percent 2 5 4 14" xfId="38202"/>
    <cellStyle name="Percent 2 5 4 14 2" xfId="38203"/>
    <cellStyle name="Percent 2 5 4 14 2 2" xfId="38204"/>
    <cellStyle name="Percent 2 5 4 14 3" xfId="38205"/>
    <cellStyle name="Percent 2 5 4 15" xfId="38206"/>
    <cellStyle name="Percent 2 5 4 15 2" xfId="38207"/>
    <cellStyle name="Percent 2 5 4 15 2 2" xfId="38208"/>
    <cellStyle name="Percent 2 5 4 15 3" xfId="38209"/>
    <cellStyle name="Percent 2 5 4 16" xfId="38210"/>
    <cellStyle name="Percent 2 5 4 16 2" xfId="38211"/>
    <cellStyle name="Percent 2 5 4 17" xfId="38212"/>
    <cellStyle name="Percent 2 5 4 18" xfId="38213"/>
    <cellStyle name="Percent 2 5 4 19" xfId="38214"/>
    <cellStyle name="Percent 2 5 4 2" xfId="38215"/>
    <cellStyle name="Percent 2 5 4 2 10" xfId="38216"/>
    <cellStyle name="Percent 2 5 4 2 2" xfId="38217"/>
    <cellStyle name="Percent 2 5 4 2 2 2" xfId="38218"/>
    <cellStyle name="Percent 2 5 4 2 3" xfId="38219"/>
    <cellStyle name="Percent 2 5 4 2 4" xfId="38220"/>
    <cellStyle name="Percent 2 5 4 2 5" xfId="38221"/>
    <cellStyle name="Percent 2 5 4 2 6" xfId="38222"/>
    <cellStyle name="Percent 2 5 4 2 7" xfId="38223"/>
    <cellStyle name="Percent 2 5 4 2 8" xfId="38224"/>
    <cellStyle name="Percent 2 5 4 2 9" xfId="38225"/>
    <cellStyle name="Percent 2 5 4 20" xfId="38226"/>
    <cellStyle name="Percent 2 5 4 21" xfId="38227"/>
    <cellStyle name="Percent 2 5 4 22" xfId="38228"/>
    <cellStyle name="Percent 2 5 4 23" xfId="38229"/>
    <cellStyle name="Percent 2 5 4 24" xfId="38230"/>
    <cellStyle name="Percent 2 5 4 3" xfId="38231"/>
    <cellStyle name="Percent 2 5 4 3 10" xfId="38232"/>
    <cellStyle name="Percent 2 5 4 3 2" xfId="38233"/>
    <cellStyle name="Percent 2 5 4 3 2 2" xfId="38234"/>
    <cellStyle name="Percent 2 5 4 3 3" xfId="38235"/>
    <cellStyle name="Percent 2 5 4 3 4" xfId="38236"/>
    <cellStyle name="Percent 2 5 4 3 5" xfId="38237"/>
    <cellStyle name="Percent 2 5 4 3 6" xfId="38238"/>
    <cellStyle name="Percent 2 5 4 3 7" xfId="38239"/>
    <cellStyle name="Percent 2 5 4 3 8" xfId="38240"/>
    <cellStyle name="Percent 2 5 4 3 9" xfId="38241"/>
    <cellStyle name="Percent 2 5 4 4" xfId="38242"/>
    <cellStyle name="Percent 2 5 4 4 2" xfId="38243"/>
    <cellStyle name="Percent 2 5 4 4 2 2" xfId="38244"/>
    <cellStyle name="Percent 2 5 4 4 3" xfId="38245"/>
    <cellStyle name="Percent 2 5 4 5" xfId="38246"/>
    <cellStyle name="Percent 2 5 4 5 2" xfId="38247"/>
    <cellStyle name="Percent 2 5 4 5 2 2" xfId="38248"/>
    <cellStyle name="Percent 2 5 4 5 3" xfId="38249"/>
    <cellStyle name="Percent 2 5 4 6" xfId="38250"/>
    <cellStyle name="Percent 2 5 4 6 2" xfId="38251"/>
    <cellStyle name="Percent 2 5 4 6 2 2" xfId="38252"/>
    <cellStyle name="Percent 2 5 4 6 3" xfId="38253"/>
    <cellStyle name="Percent 2 5 4 7" xfId="38254"/>
    <cellStyle name="Percent 2 5 4 7 2" xfId="38255"/>
    <cellStyle name="Percent 2 5 4 7 2 2" xfId="38256"/>
    <cellStyle name="Percent 2 5 4 7 3" xfId="38257"/>
    <cellStyle name="Percent 2 5 4 8" xfId="38258"/>
    <cellStyle name="Percent 2 5 4 8 2" xfId="38259"/>
    <cellStyle name="Percent 2 5 4 8 2 2" xfId="38260"/>
    <cellStyle name="Percent 2 5 4 8 3" xfId="38261"/>
    <cellStyle name="Percent 2 5 4 9" xfId="38262"/>
    <cellStyle name="Percent 2 5 4 9 2" xfId="38263"/>
    <cellStyle name="Percent 2 5 4 9 2 2" xfId="38264"/>
    <cellStyle name="Percent 2 5 4 9 3" xfId="38265"/>
    <cellStyle name="Percent 2 5 5" xfId="38266"/>
    <cellStyle name="Percent 2 5 5 10" xfId="38267"/>
    <cellStyle name="Percent 2 5 5 10 2" xfId="38268"/>
    <cellStyle name="Percent 2 5 5 10 2 2" xfId="38269"/>
    <cellStyle name="Percent 2 5 5 10 3" xfId="38270"/>
    <cellStyle name="Percent 2 5 5 11" xfId="38271"/>
    <cellStyle name="Percent 2 5 5 11 2" xfId="38272"/>
    <cellStyle name="Percent 2 5 5 11 2 2" xfId="38273"/>
    <cellStyle name="Percent 2 5 5 11 3" xfId="38274"/>
    <cellStyle name="Percent 2 5 5 12" xfId="38275"/>
    <cellStyle name="Percent 2 5 5 12 2" xfId="38276"/>
    <cellStyle name="Percent 2 5 5 12 2 2" xfId="38277"/>
    <cellStyle name="Percent 2 5 5 12 3" xfId="38278"/>
    <cellStyle name="Percent 2 5 5 13" xfId="38279"/>
    <cellStyle name="Percent 2 5 5 13 2" xfId="38280"/>
    <cellStyle name="Percent 2 5 5 13 2 2" xfId="38281"/>
    <cellStyle name="Percent 2 5 5 13 3" xfId="38282"/>
    <cellStyle name="Percent 2 5 5 14" xfId="38283"/>
    <cellStyle name="Percent 2 5 5 14 2" xfId="38284"/>
    <cellStyle name="Percent 2 5 5 14 2 2" xfId="38285"/>
    <cellStyle name="Percent 2 5 5 14 3" xfId="38286"/>
    <cellStyle name="Percent 2 5 5 15" xfId="38287"/>
    <cellStyle name="Percent 2 5 5 15 2" xfId="38288"/>
    <cellStyle name="Percent 2 5 5 15 2 2" xfId="38289"/>
    <cellStyle name="Percent 2 5 5 15 3" xfId="38290"/>
    <cellStyle name="Percent 2 5 5 16" xfId="38291"/>
    <cellStyle name="Percent 2 5 5 16 2" xfId="38292"/>
    <cellStyle name="Percent 2 5 5 17" xfId="38293"/>
    <cellStyle name="Percent 2 5 5 18" xfId="38294"/>
    <cellStyle name="Percent 2 5 5 19" xfId="38295"/>
    <cellStyle name="Percent 2 5 5 2" xfId="38296"/>
    <cellStyle name="Percent 2 5 5 2 10" xfId="38297"/>
    <cellStyle name="Percent 2 5 5 2 2" xfId="38298"/>
    <cellStyle name="Percent 2 5 5 2 2 2" xfId="38299"/>
    <cellStyle name="Percent 2 5 5 2 3" xfId="38300"/>
    <cellStyle name="Percent 2 5 5 2 4" xfId="38301"/>
    <cellStyle name="Percent 2 5 5 2 5" xfId="38302"/>
    <cellStyle name="Percent 2 5 5 2 6" xfId="38303"/>
    <cellStyle name="Percent 2 5 5 2 7" xfId="38304"/>
    <cellStyle name="Percent 2 5 5 2 8" xfId="38305"/>
    <cellStyle name="Percent 2 5 5 2 9" xfId="38306"/>
    <cellStyle name="Percent 2 5 5 20" xfId="38307"/>
    <cellStyle name="Percent 2 5 5 21" xfId="38308"/>
    <cellStyle name="Percent 2 5 5 22" xfId="38309"/>
    <cellStyle name="Percent 2 5 5 23" xfId="38310"/>
    <cellStyle name="Percent 2 5 5 24" xfId="38311"/>
    <cellStyle name="Percent 2 5 5 3" xfId="38312"/>
    <cellStyle name="Percent 2 5 5 3 10" xfId="38313"/>
    <cellStyle name="Percent 2 5 5 3 2" xfId="38314"/>
    <cellStyle name="Percent 2 5 5 3 2 2" xfId="38315"/>
    <cellStyle name="Percent 2 5 5 3 3" xfId="38316"/>
    <cellStyle name="Percent 2 5 5 3 4" xfId="38317"/>
    <cellStyle name="Percent 2 5 5 3 5" xfId="38318"/>
    <cellStyle name="Percent 2 5 5 3 6" xfId="38319"/>
    <cellStyle name="Percent 2 5 5 3 7" xfId="38320"/>
    <cellStyle name="Percent 2 5 5 3 8" xfId="38321"/>
    <cellStyle name="Percent 2 5 5 3 9" xfId="38322"/>
    <cellStyle name="Percent 2 5 5 4" xfId="38323"/>
    <cellStyle name="Percent 2 5 5 4 2" xfId="38324"/>
    <cellStyle name="Percent 2 5 5 4 2 2" xfId="38325"/>
    <cellStyle name="Percent 2 5 5 4 3" xfId="38326"/>
    <cellStyle name="Percent 2 5 5 5" xfId="38327"/>
    <cellStyle name="Percent 2 5 5 5 2" xfId="38328"/>
    <cellStyle name="Percent 2 5 5 5 2 2" xfId="38329"/>
    <cellStyle name="Percent 2 5 5 5 3" xfId="38330"/>
    <cellStyle name="Percent 2 5 5 6" xfId="38331"/>
    <cellStyle name="Percent 2 5 5 6 2" xfId="38332"/>
    <cellStyle name="Percent 2 5 5 6 2 2" xfId="38333"/>
    <cellStyle name="Percent 2 5 5 6 3" xfId="38334"/>
    <cellStyle name="Percent 2 5 5 7" xfId="38335"/>
    <cellStyle name="Percent 2 5 5 7 2" xfId="38336"/>
    <cellStyle name="Percent 2 5 5 7 2 2" xfId="38337"/>
    <cellStyle name="Percent 2 5 5 7 3" xfId="38338"/>
    <cellStyle name="Percent 2 5 5 8" xfId="38339"/>
    <cellStyle name="Percent 2 5 5 8 2" xfId="38340"/>
    <cellStyle name="Percent 2 5 5 8 2 2" xfId="38341"/>
    <cellStyle name="Percent 2 5 5 8 3" xfId="38342"/>
    <cellStyle name="Percent 2 5 5 9" xfId="38343"/>
    <cellStyle name="Percent 2 5 5 9 2" xfId="38344"/>
    <cellStyle name="Percent 2 5 5 9 2 2" xfId="38345"/>
    <cellStyle name="Percent 2 5 5 9 3" xfId="38346"/>
    <cellStyle name="Percent 2 5 6" xfId="38347"/>
    <cellStyle name="Percent 2 5 6 10" xfId="38348"/>
    <cellStyle name="Percent 2 5 6 10 2" xfId="38349"/>
    <cellStyle name="Percent 2 5 6 10 2 2" xfId="38350"/>
    <cellStyle name="Percent 2 5 6 10 3" xfId="38351"/>
    <cellStyle name="Percent 2 5 6 11" xfId="38352"/>
    <cellStyle name="Percent 2 5 6 11 2" xfId="38353"/>
    <cellStyle name="Percent 2 5 6 11 2 2" xfId="38354"/>
    <cellStyle name="Percent 2 5 6 11 3" xfId="38355"/>
    <cellStyle name="Percent 2 5 6 12" xfId="38356"/>
    <cellStyle name="Percent 2 5 6 12 2" xfId="38357"/>
    <cellStyle name="Percent 2 5 6 12 2 2" xfId="38358"/>
    <cellStyle name="Percent 2 5 6 12 3" xfId="38359"/>
    <cellStyle name="Percent 2 5 6 13" xfId="38360"/>
    <cellStyle name="Percent 2 5 6 13 2" xfId="38361"/>
    <cellStyle name="Percent 2 5 6 13 2 2" xfId="38362"/>
    <cellStyle name="Percent 2 5 6 13 3" xfId="38363"/>
    <cellStyle name="Percent 2 5 6 14" xfId="38364"/>
    <cellStyle name="Percent 2 5 6 14 2" xfId="38365"/>
    <cellStyle name="Percent 2 5 6 14 2 2" xfId="38366"/>
    <cellStyle name="Percent 2 5 6 14 3" xfId="38367"/>
    <cellStyle name="Percent 2 5 6 15" xfId="38368"/>
    <cellStyle name="Percent 2 5 6 15 2" xfId="38369"/>
    <cellStyle name="Percent 2 5 6 15 2 2" xfId="38370"/>
    <cellStyle name="Percent 2 5 6 15 3" xfId="38371"/>
    <cellStyle name="Percent 2 5 6 16" xfId="38372"/>
    <cellStyle name="Percent 2 5 6 16 2" xfId="38373"/>
    <cellStyle name="Percent 2 5 6 17" xfId="38374"/>
    <cellStyle name="Percent 2 5 6 18" xfId="38375"/>
    <cellStyle name="Percent 2 5 6 19" xfId="38376"/>
    <cellStyle name="Percent 2 5 6 2" xfId="38377"/>
    <cellStyle name="Percent 2 5 6 2 10" xfId="38378"/>
    <cellStyle name="Percent 2 5 6 2 2" xfId="38379"/>
    <cellStyle name="Percent 2 5 6 2 2 2" xfId="38380"/>
    <cellStyle name="Percent 2 5 6 2 3" xfId="38381"/>
    <cellStyle name="Percent 2 5 6 2 4" xfId="38382"/>
    <cellStyle name="Percent 2 5 6 2 5" xfId="38383"/>
    <cellStyle name="Percent 2 5 6 2 6" xfId="38384"/>
    <cellStyle name="Percent 2 5 6 2 7" xfId="38385"/>
    <cellStyle name="Percent 2 5 6 2 8" xfId="38386"/>
    <cellStyle name="Percent 2 5 6 2 9" xfId="38387"/>
    <cellStyle name="Percent 2 5 6 20" xfId="38388"/>
    <cellStyle name="Percent 2 5 6 21" xfId="38389"/>
    <cellStyle name="Percent 2 5 6 22" xfId="38390"/>
    <cellStyle name="Percent 2 5 6 23" xfId="38391"/>
    <cellStyle name="Percent 2 5 6 24" xfId="38392"/>
    <cellStyle name="Percent 2 5 6 3" xfId="38393"/>
    <cellStyle name="Percent 2 5 6 3 10" xfId="38394"/>
    <cellStyle name="Percent 2 5 6 3 2" xfId="38395"/>
    <cellStyle name="Percent 2 5 6 3 2 2" xfId="38396"/>
    <cellStyle name="Percent 2 5 6 3 3" xfId="38397"/>
    <cellStyle name="Percent 2 5 6 3 4" xfId="38398"/>
    <cellStyle name="Percent 2 5 6 3 5" xfId="38399"/>
    <cellStyle name="Percent 2 5 6 3 6" xfId="38400"/>
    <cellStyle name="Percent 2 5 6 3 7" xfId="38401"/>
    <cellStyle name="Percent 2 5 6 3 8" xfId="38402"/>
    <cellStyle name="Percent 2 5 6 3 9" xfId="38403"/>
    <cellStyle name="Percent 2 5 6 4" xfId="38404"/>
    <cellStyle name="Percent 2 5 6 4 2" xfId="38405"/>
    <cellStyle name="Percent 2 5 6 4 2 2" xfId="38406"/>
    <cellStyle name="Percent 2 5 6 4 3" xfId="38407"/>
    <cellStyle name="Percent 2 5 6 5" xfId="38408"/>
    <cellStyle name="Percent 2 5 6 5 2" xfId="38409"/>
    <cellStyle name="Percent 2 5 6 5 2 2" xfId="38410"/>
    <cellStyle name="Percent 2 5 6 5 3" xfId="38411"/>
    <cellStyle name="Percent 2 5 6 6" xfId="38412"/>
    <cellStyle name="Percent 2 5 6 6 2" xfId="38413"/>
    <cellStyle name="Percent 2 5 6 6 2 2" xfId="38414"/>
    <cellStyle name="Percent 2 5 6 6 3" xfId="38415"/>
    <cellStyle name="Percent 2 5 6 7" xfId="38416"/>
    <cellStyle name="Percent 2 5 6 7 2" xfId="38417"/>
    <cellStyle name="Percent 2 5 6 7 2 2" xfId="38418"/>
    <cellStyle name="Percent 2 5 6 7 3" xfId="38419"/>
    <cellStyle name="Percent 2 5 6 8" xfId="38420"/>
    <cellStyle name="Percent 2 5 6 8 2" xfId="38421"/>
    <cellStyle name="Percent 2 5 6 8 2 2" xfId="38422"/>
    <cellStyle name="Percent 2 5 6 8 3" xfId="38423"/>
    <cellStyle name="Percent 2 5 6 9" xfId="38424"/>
    <cellStyle name="Percent 2 5 6 9 2" xfId="38425"/>
    <cellStyle name="Percent 2 5 6 9 2 2" xfId="38426"/>
    <cellStyle name="Percent 2 5 6 9 3" xfId="38427"/>
    <cellStyle name="Percent 2 5 7" xfId="38428"/>
    <cellStyle name="Percent 2 5 7 10" xfId="38429"/>
    <cellStyle name="Percent 2 5 7 2" xfId="38430"/>
    <cellStyle name="Percent 2 5 7 2 2" xfId="38431"/>
    <cellStyle name="Percent 2 5 7 3" xfId="38432"/>
    <cellStyle name="Percent 2 5 7 4" xfId="38433"/>
    <cellStyle name="Percent 2 5 7 5" xfId="38434"/>
    <cellStyle name="Percent 2 5 7 6" xfId="38435"/>
    <cellStyle name="Percent 2 5 7 7" xfId="38436"/>
    <cellStyle name="Percent 2 5 7 8" xfId="38437"/>
    <cellStyle name="Percent 2 5 7 9" xfId="38438"/>
    <cellStyle name="Percent 2 5 8" xfId="38439"/>
    <cellStyle name="Percent 2 5 8 10" xfId="38440"/>
    <cellStyle name="Percent 2 5 8 2" xfId="38441"/>
    <cellStyle name="Percent 2 5 8 2 2" xfId="38442"/>
    <cellStyle name="Percent 2 5 8 3" xfId="38443"/>
    <cellStyle name="Percent 2 5 8 4" xfId="38444"/>
    <cellStyle name="Percent 2 5 8 5" xfId="38445"/>
    <cellStyle name="Percent 2 5 8 6" xfId="38446"/>
    <cellStyle name="Percent 2 5 8 7" xfId="38447"/>
    <cellStyle name="Percent 2 5 8 8" xfId="38448"/>
    <cellStyle name="Percent 2 5 8 9" xfId="38449"/>
    <cellStyle name="Percent 2 5 9" xfId="38450"/>
    <cellStyle name="Percent 2 5 9 2" xfId="38451"/>
    <cellStyle name="Percent 2 5 9 2 2" xfId="38452"/>
    <cellStyle name="Percent 2 5 9 3" xfId="38453"/>
    <cellStyle name="Percent 2 50" xfId="38454"/>
    <cellStyle name="Percent 2 51" xfId="38455"/>
    <cellStyle name="Percent 2 52" xfId="38456"/>
    <cellStyle name="Percent 2 53" xfId="38457"/>
    <cellStyle name="Percent 2 54" xfId="38458"/>
    <cellStyle name="Percent 2 55" xfId="38459"/>
    <cellStyle name="Percent 2 56" xfId="38460"/>
    <cellStyle name="Percent 2 57" xfId="38461"/>
    <cellStyle name="Percent 2 58" xfId="38462"/>
    <cellStyle name="Percent 2 59" xfId="38463"/>
    <cellStyle name="Percent 2 6" xfId="38464"/>
    <cellStyle name="Percent 2 6 10" xfId="38465"/>
    <cellStyle name="Percent 2 6 10 2" xfId="38466"/>
    <cellStyle name="Percent 2 6 10 2 2" xfId="38467"/>
    <cellStyle name="Percent 2 6 10 3" xfId="38468"/>
    <cellStyle name="Percent 2 6 11" xfId="38469"/>
    <cellStyle name="Percent 2 6 11 2" xfId="38470"/>
    <cellStyle name="Percent 2 6 11 2 2" xfId="38471"/>
    <cellStyle name="Percent 2 6 11 3" xfId="38472"/>
    <cellStyle name="Percent 2 6 12" xfId="38473"/>
    <cellStyle name="Percent 2 6 12 2" xfId="38474"/>
    <cellStyle name="Percent 2 6 12 2 2" xfId="38475"/>
    <cellStyle name="Percent 2 6 12 3" xfId="38476"/>
    <cellStyle name="Percent 2 6 13" xfId="38477"/>
    <cellStyle name="Percent 2 6 13 2" xfId="38478"/>
    <cellStyle name="Percent 2 6 13 2 2" xfId="38479"/>
    <cellStyle name="Percent 2 6 13 3" xfId="38480"/>
    <cellStyle name="Percent 2 6 14" xfId="38481"/>
    <cellStyle name="Percent 2 6 14 2" xfId="38482"/>
    <cellStyle name="Percent 2 6 14 2 2" xfId="38483"/>
    <cellStyle name="Percent 2 6 14 3" xfId="38484"/>
    <cellStyle name="Percent 2 6 15" xfId="38485"/>
    <cellStyle name="Percent 2 6 15 2" xfId="38486"/>
    <cellStyle name="Percent 2 6 15 2 2" xfId="38487"/>
    <cellStyle name="Percent 2 6 15 3" xfId="38488"/>
    <cellStyle name="Percent 2 6 16" xfId="38489"/>
    <cellStyle name="Percent 2 6 16 2" xfId="38490"/>
    <cellStyle name="Percent 2 6 16 2 2" xfId="38491"/>
    <cellStyle name="Percent 2 6 16 3" xfId="38492"/>
    <cellStyle name="Percent 2 6 17" xfId="38493"/>
    <cellStyle name="Percent 2 6 17 2" xfId="38494"/>
    <cellStyle name="Percent 2 6 17 2 2" xfId="38495"/>
    <cellStyle name="Percent 2 6 17 3" xfId="38496"/>
    <cellStyle name="Percent 2 6 18" xfId="38497"/>
    <cellStyle name="Percent 2 6 18 2" xfId="38498"/>
    <cellStyle name="Percent 2 6 18 2 2" xfId="38499"/>
    <cellStyle name="Percent 2 6 18 3" xfId="38500"/>
    <cellStyle name="Percent 2 6 19" xfId="38501"/>
    <cellStyle name="Percent 2 6 19 2" xfId="38502"/>
    <cellStyle name="Percent 2 6 19 2 2" xfId="38503"/>
    <cellStyle name="Percent 2 6 19 3" xfId="38504"/>
    <cellStyle name="Percent 2 6 2" xfId="38505"/>
    <cellStyle name="Percent 2 6 2 10" xfId="38506"/>
    <cellStyle name="Percent 2 6 2 10 2" xfId="38507"/>
    <cellStyle name="Percent 2 6 2 10 2 2" xfId="38508"/>
    <cellStyle name="Percent 2 6 2 10 3" xfId="38509"/>
    <cellStyle name="Percent 2 6 2 11" xfId="38510"/>
    <cellStyle name="Percent 2 6 2 11 2" xfId="38511"/>
    <cellStyle name="Percent 2 6 2 11 2 2" xfId="38512"/>
    <cellStyle name="Percent 2 6 2 11 3" xfId="38513"/>
    <cellStyle name="Percent 2 6 2 12" xfId="38514"/>
    <cellStyle name="Percent 2 6 2 12 2" xfId="38515"/>
    <cellStyle name="Percent 2 6 2 12 2 2" xfId="38516"/>
    <cellStyle name="Percent 2 6 2 12 3" xfId="38517"/>
    <cellStyle name="Percent 2 6 2 13" xfId="38518"/>
    <cellStyle name="Percent 2 6 2 13 2" xfId="38519"/>
    <cellStyle name="Percent 2 6 2 13 2 2" xfId="38520"/>
    <cellStyle name="Percent 2 6 2 13 3" xfId="38521"/>
    <cellStyle name="Percent 2 6 2 14" xfId="38522"/>
    <cellStyle name="Percent 2 6 2 14 2" xfId="38523"/>
    <cellStyle name="Percent 2 6 2 14 2 2" xfId="38524"/>
    <cellStyle name="Percent 2 6 2 14 3" xfId="38525"/>
    <cellStyle name="Percent 2 6 2 15" xfId="38526"/>
    <cellStyle name="Percent 2 6 2 15 2" xfId="38527"/>
    <cellStyle name="Percent 2 6 2 15 2 2" xfId="38528"/>
    <cellStyle name="Percent 2 6 2 15 3" xfId="38529"/>
    <cellStyle name="Percent 2 6 2 16" xfId="38530"/>
    <cellStyle name="Percent 2 6 2 16 2" xfId="38531"/>
    <cellStyle name="Percent 2 6 2 17" xfId="38532"/>
    <cellStyle name="Percent 2 6 2 18" xfId="38533"/>
    <cellStyle name="Percent 2 6 2 19" xfId="38534"/>
    <cellStyle name="Percent 2 6 2 2" xfId="38535"/>
    <cellStyle name="Percent 2 6 2 2 10" xfId="38536"/>
    <cellStyle name="Percent 2 6 2 2 2" xfId="38537"/>
    <cellStyle name="Percent 2 6 2 2 2 2" xfId="38538"/>
    <cellStyle name="Percent 2 6 2 2 3" xfId="38539"/>
    <cellStyle name="Percent 2 6 2 2 4" xfId="38540"/>
    <cellStyle name="Percent 2 6 2 2 5" xfId="38541"/>
    <cellStyle name="Percent 2 6 2 2 6" xfId="38542"/>
    <cellStyle name="Percent 2 6 2 2 7" xfId="38543"/>
    <cellStyle name="Percent 2 6 2 2 8" xfId="38544"/>
    <cellStyle name="Percent 2 6 2 2 9" xfId="38545"/>
    <cellStyle name="Percent 2 6 2 20" xfId="38546"/>
    <cellStyle name="Percent 2 6 2 21" xfId="38547"/>
    <cellStyle name="Percent 2 6 2 22" xfId="38548"/>
    <cellStyle name="Percent 2 6 2 23" xfId="38549"/>
    <cellStyle name="Percent 2 6 2 24" xfId="38550"/>
    <cellStyle name="Percent 2 6 2 3" xfId="38551"/>
    <cellStyle name="Percent 2 6 2 3 10" xfId="38552"/>
    <cellStyle name="Percent 2 6 2 3 2" xfId="38553"/>
    <cellStyle name="Percent 2 6 2 3 2 2" xfId="38554"/>
    <cellStyle name="Percent 2 6 2 3 3" xfId="38555"/>
    <cellStyle name="Percent 2 6 2 3 4" xfId="38556"/>
    <cellStyle name="Percent 2 6 2 3 5" xfId="38557"/>
    <cellStyle name="Percent 2 6 2 3 6" xfId="38558"/>
    <cellStyle name="Percent 2 6 2 3 7" xfId="38559"/>
    <cellStyle name="Percent 2 6 2 3 8" xfId="38560"/>
    <cellStyle name="Percent 2 6 2 3 9" xfId="38561"/>
    <cellStyle name="Percent 2 6 2 4" xfId="38562"/>
    <cellStyle name="Percent 2 6 2 4 2" xfId="38563"/>
    <cellStyle name="Percent 2 6 2 4 2 2" xfId="38564"/>
    <cellStyle name="Percent 2 6 2 4 3" xfId="38565"/>
    <cellStyle name="Percent 2 6 2 5" xfId="38566"/>
    <cellStyle name="Percent 2 6 2 5 2" xfId="38567"/>
    <cellStyle name="Percent 2 6 2 5 2 2" xfId="38568"/>
    <cellStyle name="Percent 2 6 2 5 3" xfId="38569"/>
    <cellStyle name="Percent 2 6 2 6" xfId="38570"/>
    <cellStyle name="Percent 2 6 2 6 2" xfId="38571"/>
    <cellStyle name="Percent 2 6 2 6 2 2" xfId="38572"/>
    <cellStyle name="Percent 2 6 2 6 3" xfId="38573"/>
    <cellStyle name="Percent 2 6 2 7" xfId="38574"/>
    <cellStyle name="Percent 2 6 2 7 2" xfId="38575"/>
    <cellStyle name="Percent 2 6 2 7 2 2" xfId="38576"/>
    <cellStyle name="Percent 2 6 2 7 3" xfId="38577"/>
    <cellStyle name="Percent 2 6 2 8" xfId="38578"/>
    <cellStyle name="Percent 2 6 2 8 2" xfId="38579"/>
    <cellStyle name="Percent 2 6 2 8 2 2" xfId="38580"/>
    <cellStyle name="Percent 2 6 2 8 3" xfId="38581"/>
    <cellStyle name="Percent 2 6 2 9" xfId="38582"/>
    <cellStyle name="Percent 2 6 2 9 2" xfId="38583"/>
    <cellStyle name="Percent 2 6 2 9 2 2" xfId="38584"/>
    <cellStyle name="Percent 2 6 2 9 3" xfId="38585"/>
    <cellStyle name="Percent 2 6 20" xfId="38586"/>
    <cellStyle name="Percent 2 6 20 2" xfId="38587"/>
    <cellStyle name="Percent 2 6 21" xfId="38588"/>
    <cellStyle name="Percent 2 6 22" xfId="38589"/>
    <cellStyle name="Percent 2 6 23" xfId="38590"/>
    <cellStyle name="Percent 2 6 24" xfId="38591"/>
    <cellStyle name="Percent 2 6 25" xfId="38592"/>
    <cellStyle name="Percent 2 6 26" xfId="38593"/>
    <cellStyle name="Percent 2 6 27" xfId="38594"/>
    <cellStyle name="Percent 2 6 28" xfId="38595"/>
    <cellStyle name="Percent 2 6 3" xfId="38596"/>
    <cellStyle name="Percent 2 6 3 10" xfId="38597"/>
    <cellStyle name="Percent 2 6 3 10 2" xfId="38598"/>
    <cellStyle name="Percent 2 6 3 10 2 2" xfId="38599"/>
    <cellStyle name="Percent 2 6 3 10 3" xfId="38600"/>
    <cellStyle name="Percent 2 6 3 11" xfId="38601"/>
    <cellStyle name="Percent 2 6 3 11 2" xfId="38602"/>
    <cellStyle name="Percent 2 6 3 11 2 2" xfId="38603"/>
    <cellStyle name="Percent 2 6 3 11 3" xfId="38604"/>
    <cellStyle name="Percent 2 6 3 12" xfId="38605"/>
    <cellStyle name="Percent 2 6 3 12 2" xfId="38606"/>
    <cellStyle name="Percent 2 6 3 12 2 2" xfId="38607"/>
    <cellStyle name="Percent 2 6 3 12 3" xfId="38608"/>
    <cellStyle name="Percent 2 6 3 13" xfId="38609"/>
    <cellStyle name="Percent 2 6 3 13 2" xfId="38610"/>
    <cellStyle name="Percent 2 6 3 13 2 2" xfId="38611"/>
    <cellStyle name="Percent 2 6 3 13 3" xfId="38612"/>
    <cellStyle name="Percent 2 6 3 14" xfId="38613"/>
    <cellStyle name="Percent 2 6 3 14 2" xfId="38614"/>
    <cellStyle name="Percent 2 6 3 14 2 2" xfId="38615"/>
    <cellStyle name="Percent 2 6 3 14 3" xfId="38616"/>
    <cellStyle name="Percent 2 6 3 15" xfId="38617"/>
    <cellStyle name="Percent 2 6 3 15 2" xfId="38618"/>
    <cellStyle name="Percent 2 6 3 15 2 2" xfId="38619"/>
    <cellStyle name="Percent 2 6 3 15 3" xfId="38620"/>
    <cellStyle name="Percent 2 6 3 16" xfId="38621"/>
    <cellStyle name="Percent 2 6 3 16 2" xfId="38622"/>
    <cellStyle name="Percent 2 6 3 17" xfId="38623"/>
    <cellStyle name="Percent 2 6 3 18" xfId="38624"/>
    <cellStyle name="Percent 2 6 3 19" xfId="38625"/>
    <cellStyle name="Percent 2 6 3 2" xfId="38626"/>
    <cellStyle name="Percent 2 6 3 2 10" xfId="38627"/>
    <cellStyle name="Percent 2 6 3 2 2" xfId="38628"/>
    <cellStyle name="Percent 2 6 3 2 2 2" xfId="38629"/>
    <cellStyle name="Percent 2 6 3 2 3" xfId="38630"/>
    <cellStyle name="Percent 2 6 3 2 4" xfId="38631"/>
    <cellStyle name="Percent 2 6 3 2 5" xfId="38632"/>
    <cellStyle name="Percent 2 6 3 2 6" xfId="38633"/>
    <cellStyle name="Percent 2 6 3 2 7" xfId="38634"/>
    <cellStyle name="Percent 2 6 3 2 8" xfId="38635"/>
    <cellStyle name="Percent 2 6 3 2 9" xfId="38636"/>
    <cellStyle name="Percent 2 6 3 20" xfId="38637"/>
    <cellStyle name="Percent 2 6 3 21" xfId="38638"/>
    <cellStyle name="Percent 2 6 3 22" xfId="38639"/>
    <cellStyle name="Percent 2 6 3 23" xfId="38640"/>
    <cellStyle name="Percent 2 6 3 24" xfId="38641"/>
    <cellStyle name="Percent 2 6 3 3" xfId="38642"/>
    <cellStyle name="Percent 2 6 3 3 10" xfId="38643"/>
    <cellStyle name="Percent 2 6 3 3 2" xfId="38644"/>
    <cellStyle name="Percent 2 6 3 3 2 2" xfId="38645"/>
    <cellStyle name="Percent 2 6 3 3 3" xfId="38646"/>
    <cellStyle name="Percent 2 6 3 3 4" xfId="38647"/>
    <cellStyle name="Percent 2 6 3 3 5" xfId="38648"/>
    <cellStyle name="Percent 2 6 3 3 6" xfId="38649"/>
    <cellStyle name="Percent 2 6 3 3 7" xfId="38650"/>
    <cellStyle name="Percent 2 6 3 3 8" xfId="38651"/>
    <cellStyle name="Percent 2 6 3 3 9" xfId="38652"/>
    <cellStyle name="Percent 2 6 3 4" xfId="38653"/>
    <cellStyle name="Percent 2 6 3 4 2" xfId="38654"/>
    <cellStyle name="Percent 2 6 3 4 2 2" xfId="38655"/>
    <cellStyle name="Percent 2 6 3 4 3" xfId="38656"/>
    <cellStyle name="Percent 2 6 3 5" xfId="38657"/>
    <cellStyle name="Percent 2 6 3 5 2" xfId="38658"/>
    <cellStyle name="Percent 2 6 3 5 2 2" xfId="38659"/>
    <cellStyle name="Percent 2 6 3 5 3" xfId="38660"/>
    <cellStyle name="Percent 2 6 3 6" xfId="38661"/>
    <cellStyle name="Percent 2 6 3 6 2" xfId="38662"/>
    <cellStyle name="Percent 2 6 3 6 2 2" xfId="38663"/>
    <cellStyle name="Percent 2 6 3 6 3" xfId="38664"/>
    <cellStyle name="Percent 2 6 3 7" xfId="38665"/>
    <cellStyle name="Percent 2 6 3 7 2" xfId="38666"/>
    <cellStyle name="Percent 2 6 3 7 2 2" xfId="38667"/>
    <cellStyle name="Percent 2 6 3 7 3" xfId="38668"/>
    <cellStyle name="Percent 2 6 3 8" xfId="38669"/>
    <cellStyle name="Percent 2 6 3 8 2" xfId="38670"/>
    <cellStyle name="Percent 2 6 3 8 2 2" xfId="38671"/>
    <cellStyle name="Percent 2 6 3 8 3" xfId="38672"/>
    <cellStyle name="Percent 2 6 3 9" xfId="38673"/>
    <cellStyle name="Percent 2 6 3 9 2" xfId="38674"/>
    <cellStyle name="Percent 2 6 3 9 2 2" xfId="38675"/>
    <cellStyle name="Percent 2 6 3 9 3" xfId="38676"/>
    <cellStyle name="Percent 2 6 4" xfId="38677"/>
    <cellStyle name="Percent 2 6 4 10" xfId="38678"/>
    <cellStyle name="Percent 2 6 4 10 2" xfId="38679"/>
    <cellStyle name="Percent 2 6 4 10 2 2" xfId="38680"/>
    <cellStyle name="Percent 2 6 4 10 3" xfId="38681"/>
    <cellStyle name="Percent 2 6 4 11" xfId="38682"/>
    <cellStyle name="Percent 2 6 4 11 2" xfId="38683"/>
    <cellStyle name="Percent 2 6 4 11 2 2" xfId="38684"/>
    <cellStyle name="Percent 2 6 4 11 3" xfId="38685"/>
    <cellStyle name="Percent 2 6 4 12" xfId="38686"/>
    <cellStyle name="Percent 2 6 4 12 2" xfId="38687"/>
    <cellStyle name="Percent 2 6 4 12 2 2" xfId="38688"/>
    <cellStyle name="Percent 2 6 4 12 3" xfId="38689"/>
    <cellStyle name="Percent 2 6 4 13" xfId="38690"/>
    <cellStyle name="Percent 2 6 4 13 2" xfId="38691"/>
    <cellStyle name="Percent 2 6 4 13 2 2" xfId="38692"/>
    <cellStyle name="Percent 2 6 4 13 3" xfId="38693"/>
    <cellStyle name="Percent 2 6 4 14" xfId="38694"/>
    <cellStyle name="Percent 2 6 4 14 2" xfId="38695"/>
    <cellStyle name="Percent 2 6 4 14 2 2" xfId="38696"/>
    <cellStyle name="Percent 2 6 4 14 3" xfId="38697"/>
    <cellStyle name="Percent 2 6 4 15" xfId="38698"/>
    <cellStyle name="Percent 2 6 4 15 2" xfId="38699"/>
    <cellStyle name="Percent 2 6 4 15 2 2" xfId="38700"/>
    <cellStyle name="Percent 2 6 4 15 3" xfId="38701"/>
    <cellStyle name="Percent 2 6 4 16" xfId="38702"/>
    <cellStyle name="Percent 2 6 4 16 2" xfId="38703"/>
    <cellStyle name="Percent 2 6 4 17" xfId="38704"/>
    <cellStyle name="Percent 2 6 4 18" xfId="38705"/>
    <cellStyle name="Percent 2 6 4 19" xfId="38706"/>
    <cellStyle name="Percent 2 6 4 2" xfId="38707"/>
    <cellStyle name="Percent 2 6 4 2 10" xfId="38708"/>
    <cellStyle name="Percent 2 6 4 2 2" xfId="38709"/>
    <cellStyle name="Percent 2 6 4 2 2 2" xfId="38710"/>
    <cellStyle name="Percent 2 6 4 2 3" xfId="38711"/>
    <cellStyle name="Percent 2 6 4 2 4" xfId="38712"/>
    <cellStyle name="Percent 2 6 4 2 5" xfId="38713"/>
    <cellStyle name="Percent 2 6 4 2 6" xfId="38714"/>
    <cellStyle name="Percent 2 6 4 2 7" xfId="38715"/>
    <cellStyle name="Percent 2 6 4 2 8" xfId="38716"/>
    <cellStyle name="Percent 2 6 4 2 9" xfId="38717"/>
    <cellStyle name="Percent 2 6 4 20" xfId="38718"/>
    <cellStyle name="Percent 2 6 4 21" xfId="38719"/>
    <cellStyle name="Percent 2 6 4 22" xfId="38720"/>
    <cellStyle name="Percent 2 6 4 23" xfId="38721"/>
    <cellStyle name="Percent 2 6 4 24" xfId="38722"/>
    <cellStyle name="Percent 2 6 4 3" xfId="38723"/>
    <cellStyle name="Percent 2 6 4 3 10" xfId="38724"/>
    <cellStyle name="Percent 2 6 4 3 2" xfId="38725"/>
    <cellStyle name="Percent 2 6 4 3 2 2" xfId="38726"/>
    <cellStyle name="Percent 2 6 4 3 3" xfId="38727"/>
    <cellStyle name="Percent 2 6 4 3 4" xfId="38728"/>
    <cellStyle name="Percent 2 6 4 3 5" xfId="38729"/>
    <cellStyle name="Percent 2 6 4 3 6" xfId="38730"/>
    <cellStyle name="Percent 2 6 4 3 7" xfId="38731"/>
    <cellStyle name="Percent 2 6 4 3 8" xfId="38732"/>
    <cellStyle name="Percent 2 6 4 3 9" xfId="38733"/>
    <cellStyle name="Percent 2 6 4 4" xfId="38734"/>
    <cellStyle name="Percent 2 6 4 4 2" xfId="38735"/>
    <cellStyle name="Percent 2 6 4 4 2 2" xfId="38736"/>
    <cellStyle name="Percent 2 6 4 4 3" xfId="38737"/>
    <cellStyle name="Percent 2 6 4 5" xfId="38738"/>
    <cellStyle name="Percent 2 6 4 5 2" xfId="38739"/>
    <cellStyle name="Percent 2 6 4 5 2 2" xfId="38740"/>
    <cellStyle name="Percent 2 6 4 5 3" xfId="38741"/>
    <cellStyle name="Percent 2 6 4 6" xfId="38742"/>
    <cellStyle name="Percent 2 6 4 6 2" xfId="38743"/>
    <cellStyle name="Percent 2 6 4 6 2 2" xfId="38744"/>
    <cellStyle name="Percent 2 6 4 6 3" xfId="38745"/>
    <cellStyle name="Percent 2 6 4 7" xfId="38746"/>
    <cellStyle name="Percent 2 6 4 7 2" xfId="38747"/>
    <cellStyle name="Percent 2 6 4 7 2 2" xfId="38748"/>
    <cellStyle name="Percent 2 6 4 7 3" xfId="38749"/>
    <cellStyle name="Percent 2 6 4 8" xfId="38750"/>
    <cellStyle name="Percent 2 6 4 8 2" xfId="38751"/>
    <cellStyle name="Percent 2 6 4 8 2 2" xfId="38752"/>
    <cellStyle name="Percent 2 6 4 8 3" xfId="38753"/>
    <cellStyle name="Percent 2 6 4 9" xfId="38754"/>
    <cellStyle name="Percent 2 6 4 9 2" xfId="38755"/>
    <cellStyle name="Percent 2 6 4 9 2 2" xfId="38756"/>
    <cellStyle name="Percent 2 6 4 9 3" xfId="38757"/>
    <cellStyle name="Percent 2 6 5" xfId="38758"/>
    <cellStyle name="Percent 2 6 5 10" xfId="38759"/>
    <cellStyle name="Percent 2 6 5 10 2" xfId="38760"/>
    <cellStyle name="Percent 2 6 5 10 2 2" xfId="38761"/>
    <cellStyle name="Percent 2 6 5 10 3" xfId="38762"/>
    <cellStyle name="Percent 2 6 5 11" xfId="38763"/>
    <cellStyle name="Percent 2 6 5 11 2" xfId="38764"/>
    <cellStyle name="Percent 2 6 5 11 2 2" xfId="38765"/>
    <cellStyle name="Percent 2 6 5 11 3" xfId="38766"/>
    <cellStyle name="Percent 2 6 5 12" xfId="38767"/>
    <cellStyle name="Percent 2 6 5 12 2" xfId="38768"/>
    <cellStyle name="Percent 2 6 5 12 2 2" xfId="38769"/>
    <cellStyle name="Percent 2 6 5 12 3" xfId="38770"/>
    <cellStyle name="Percent 2 6 5 13" xfId="38771"/>
    <cellStyle name="Percent 2 6 5 13 2" xfId="38772"/>
    <cellStyle name="Percent 2 6 5 13 2 2" xfId="38773"/>
    <cellStyle name="Percent 2 6 5 13 3" xfId="38774"/>
    <cellStyle name="Percent 2 6 5 14" xfId="38775"/>
    <cellStyle name="Percent 2 6 5 14 2" xfId="38776"/>
    <cellStyle name="Percent 2 6 5 14 2 2" xfId="38777"/>
    <cellStyle name="Percent 2 6 5 14 3" xfId="38778"/>
    <cellStyle name="Percent 2 6 5 15" xfId="38779"/>
    <cellStyle name="Percent 2 6 5 15 2" xfId="38780"/>
    <cellStyle name="Percent 2 6 5 15 2 2" xfId="38781"/>
    <cellStyle name="Percent 2 6 5 15 3" xfId="38782"/>
    <cellStyle name="Percent 2 6 5 16" xfId="38783"/>
    <cellStyle name="Percent 2 6 5 16 2" xfId="38784"/>
    <cellStyle name="Percent 2 6 5 17" xfId="38785"/>
    <cellStyle name="Percent 2 6 5 18" xfId="38786"/>
    <cellStyle name="Percent 2 6 5 19" xfId="38787"/>
    <cellStyle name="Percent 2 6 5 2" xfId="38788"/>
    <cellStyle name="Percent 2 6 5 2 10" xfId="38789"/>
    <cellStyle name="Percent 2 6 5 2 2" xfId="38790"/>
    <cellStyle name="Percent 2 6 5 2 2 2" xfId="38791"/>
    <cellStyle name="Percent 2 6 5 2 3" xfId="38792"/>
    <cellStyle name="Percent 2 6 5 2 4" xfId="38793"/>
    <cellStyle name="Percent 2 6 5 2 5" xfId="38794"/>
    <cellStyle name="Percent 2 6 5 2 6" xfId="38795"/>
    <cellStyle name="Percent 2 6 5 2 7" xfId="38796"/>
    <cellStyle name="Percent 2 6 5 2 8" xfId="38797"/>
    <cellStyle name="Percent 2 6 5 2 9" xfId="38798"/>
    <cellStyle name="Percent 2 6 5 20" xfId="38799"/>
    <cellStyle name="Percent 2 6 5 21" xfId="38800"/>
    <cellStyle name="Percent 2 6 5 22" xfId="38801"/>
    <cellStyle name="Percent 2 6 5 23" xfId="38802"/>
    <cellStyle name="Percent 2 6 5 24" xfId="38803"/>
    <cellStyle name="Percent 2 6 5 3" xfId="38804"/>
    <cellStyle name="Percent 2 6 5 3 10" xfId="38805"/>
    <cellStyle name="Percent 2 6 5 3 2" xfId="38806"/>
    <cellStyle name="Percent 2 6 5 3 2 2" xfId="38807"/>
    <cellStyle name="Percent 2 6 5 3 3" xfId="38808"/>
    <cellStyle name="Percent 2 6 5 3 4" xfId="38809"/>
    <cellStyle name="Percent 2 6 5 3 5" xfId="38810"/>
    <cellStyle name="Percent 2 6 5 3 6" xfId="38811"/>
    <cellStyle name="Percent 2 6 5 3 7" xfId="38812"/>
    <cellStyle name="Percent 2 6 5 3 8" xfId="38813"/>
    <cellStyle name="Percent 2 6 5 3 9" xfId="38814"/>
    <cellStyle name="Percent 2 6 5 4" xfId="38815"/>
    <cellStyle name="Percent 2 6 5 4 2" xfId="38816"/>
    <cellStyle name="Percent 2 6 5 4 2 2" xfId="38817"/>
    <cellStyle name="Percent 2 6 5 4 3" xfId="38818"/>
    <cellStyle name="Percent 2 6 5 5" xfId="38819"/>
    <cellStyle name="Percent 2 6 5 5 2" xfId="38820"/>
    <cellStyle name="Percent 2 6 5 5 2 2" xfId="38821"/>
    <cellStyle name="Percent 2 6 5 5 3" xfId="38822"/>
    <cellStyle name="Percent 2 6 5 6" xfId="38823"/>
    <cellStyle name="Percent 2 6 5 6 2" xfId="38824"/>
    <cellStyle name="Percent 2 6 5 6 2 2" xfId="38825"/>
    <cellStyle name="Percent 2 6 5 6 3" xfId="38826"/>
    <cellStyle name="Percent 2 6 5 7" xfId="38827"/>
    <cellStyle name="Percent 2 6 5 7 2" xfId="38828"/>
    <cellStyle name="Percent 2 6 5 7 2 2" xfId="38829"/>
    <cellStyle name="Percent 2 6 5 7 3" xfId="38830"/>
    <cellStyle name="Percent 2 6 5 8" xfId="38831"/>
    <cellStyle name="Percent 2 6 5 8 2" xfId="38832"/>
    <cellStyle name="Percent 2 6 5 8 2 2" xfId="38833"/>
    <cellStyle name="Percent 2 6 5 8 3" xfId="38834"/>
    <cellStyle name="Percent 2 6 5 9" xfId="38835"/>
    <cellStyle name="Percent 2 6 5 9 2" xfId="38836"/>
    <cellStyle name="Percent 2 6 5 9 2 2" xfId="38837"/>
    <cellStyle name="Percent 2 6 5 9 3" xfId="38838"/>
    <cellStyle name="Percent 2 6 6" xfId="38839"/>
    <cellStyle name="Percent 2 6 6 10" xfId="38840"/>
    <cellStyle name="Percent 2 6 6 2" xfId="38841"/>
    <cellStyle name="Percent 2 6 6 2 2" xfId="38842"/>
    <cellStyle name="Percent 2 6 6 3" xfId="38843"/>
    <cellStyle name="Percent 2 6 6 4" xfId="38844"/>
    <cellStyle name="Percent 2 6 6 5" xfId="38845"/>
    <cellStyle name="Percent 2 6 6 6" xfId="38846"/>
    <cellStyle name="Percent 2 6 6 7" xfId="38847"/>
    <cellStyle name="Percent 2 6 6 8" xfId="38848"/>
    <cellStyle name="Percent 2 6 6 9" xfId="38849"/>
    <cellStyle name="Percent 2 6 7" xfId="38850"/>
    <cellStyle name="Percent 2 6 7 10" xfId="38851"/>
    <cellStyle name="Percent 2 6 7 2" xfId="38852"/>
    <cellStyle name="Percent 2 6 7 2 2" xfId="38853"/>
    <cellStyle name="Percent 2 6 7 3" xfId="38854"/>
    <cellStyle name="Percent 2 6 7 4" xfId="38855"/>
    <cellStyle name="Percent 2 6 7 5" xfId="38856"/>
    <cellStyle name="Percent 2 6 7 6" xfId="38857"/>
    <cellStyle name="Percent 2 6 7 7" xfId="38858"/>
    <cellStyle name="Percent 2 6 7 8" xfId="38859"/>
    <cellStyle name="Percent 2 6 7 9" xfId="38860"/>
    <cellStyle name="Percent 2 6 8" xfId="38861"/>
    <cellStyle name="Percent 2 6 8 2" xfId="38862"/>
    <cellStyle name="Percent 2 6 8 2 2" xfId="38863"/>
    <cellStyle name="Percent 2 6 8 3" xfId="38864"/>
    <cellStyle name="Percent 2 6 9" xfId="38865"/>
    <cellStyle name="Percent 2 6 9 2" xfId="38866"/>
    <cellStyle name="Percent 2 6 9 2 2" xfId="38867"/>
    <cellStyle name="Percent 2 6 9 3" xfId="38868"/>
    <cellStyle name="Percent 2 60" xfId="38869"/>
    <cellStyle name="Percent 2 61" xfId="38870"/>
    <cellStyle name="Percent 2 62" xfId="38871"/>
    <cellStyle name="Percent 2 63" xfId="38872"/>
    <cellStyle name="Percent 2 64" xfId="38873"/>
    <cellStyle name="Percent 2 65" xfId="38874"/>
    <cellStyle name="Percent 2 66" xfId="38875"/>
    <cellStyle name="Percent 2 67" xfId="38876"/>
    <cellStyle name="Percent 2 68" xfId="38877"/>
    <cellStyle name="Percent 2 69" xfId="38878"/>
    <cellStyle name="Percent 2 7" xfId="38879"/>
    <cellStyle name="Percent 2 7 10" xfId="38880"/>
    <cellStyle name="Percent 2 7 10 2" xfId="38881"/>
    <cellStyle name="Percent 2 7 10 2 2" xfId="38882"/>
    <cellStyle name="Percent 2 7 10 3" xfId="38883"/>
    <cellStyle name="Percent 2 7 11" xfId="38884"/>
    <cellStyle name="Percent 2 7 11 2" xfId="38885"/>
    <cellStyle name="Percent 2 7 11 2 2" xfId="38886"/>
    <cellStyle name="Percent 2 7 11 3" xfId="38887"/>
    <cellStyle name="Percent 2 7 12" xfId="38888"/>
    <cellStyle name="Percent 2 7 12 2" xfId="38889"/>
    <cellStyle name="Percent 2 7 12 2 2" xfId="38890"/>
    <cellStyle name="Percent 2 7 12 3" xfId="38891"/>
    <cellStyle name="Percent 2 7 13" xfId="38892"/>
    <cellStyle name="Percent 2 7 13 2" xfId="38893"/>
    <cellStyle name="Percent 2 7 13 2 2" xfId="38894"/>
    <cellStyle name="Percent 2 7 13 3" xfId="38895"/>
    <cellStyle name="Percent 2 7 14" xfId="38896"/>
    <cellStyle name="Percent 2 7 14 2" xfId="38897"/>
    <cellStyle name="Percent 2 7 14 2 2" xfId="38898"/>
    <cellStyle name="Percent 2 7 14 3" xfId="38899"/>
    <cellStyle name="Percent 2 7 15" xfId="38900"/>
    <cellStyle name="Percent 2 7 15 2" xfId="38901"/>
    <cellStyle name="Percent 2 7 15 2 2" xfId="38902"/>
    <cellStyle name="Percent 2 7 15 3" xfId="38903"/>
    <cellStyle name="Percent 2 7 16" xfId="38904"/>
    <cellStyle name="Percent 2 7 16 2" xfId="38905"/>
    <cellStyle name="Percent 2 7 16 2 2" xfId="38906"/>
    <cellStyle name="Percent 2 7 16 3" xfId="38907"/>
    <cellStyle name="Percent 2 7 17" xfId="38908"/>
    <cellStyle name="Percent 2 7 17 2" xfId="38909"/>
    <cellStyle name="Percent 2 7 17 2 2" xfId="38910"/>
    <cellStyle name="Percent 2 7 17 3" xfId="38911"/>
    <cellStyle name="Percent 2 7 18" xfId="38912"/>
    <cellStyle name="Percent 2 7 18 2" xfId="38913"/>
    <cellStyle name="Percent 2 7 18 2 2" xfId="38914"/>
    <cellStyle name="Percent 2 7 18 3" xfId="38915"/>
    <cellStyle name="Percent 2 7 19" xfId="38916"/>
    <cellStyle name="Percent 2 7 19 2" xfId="38917"/>
    <cellStyle name="Percent 2 7 19 2 2" xfId="38918"/>
    <cellStyle name="Percent 2 7 19 3" xfId="38919"/>
    <cellStyle name="Percent 2 7 2" xfId="38920"/>
    <cellStyle name="Percent 2 7 2 10" xfId="38921"/>
    <cellStyle name="Percent 2 7 2 10 2" xfId="38922"/>
    <cellStyle name="Percent 2 7 2 10 2 2" xfId="38923"/>
    <cellStyle name="Percent 2 7 2 10 3" xfId="38924"/>
    <cellStyle name="Percent 2 7 2 11" xfId="38925"/>
    <cellStyle name="Percent 2 7 2 11 2" xfId="38926"/>
    <cellStyle name="Percent 2 7 2 11 2 2" xfId="38927"/>
    <cellStyle name="Percent 2 7 2 11 3" xfId="38928"/>
    <cellStyle name="Percent 2 7 2 12" xfId="38929"/>
    <cellStyle name="Percent 2 7 2 12 2" xfId="38930"/>
    <cellStyle name="Percent 2 7 2 12 2 2" xfId="38931"/>
    <cellStyle name="Percent 2 7 2 12 3" xfId="38932"/>
    <cellStyle name="Percent 2 7 2 13" xfId="38933"/>
    <cellStyle name="Percent 2 7 2 13 2" xfId="38934"/>
    <cellStyle name="Percent 2 7 2 13 2 2" xfId="38935"/>
    <cellStyle name="Percent 2 7 2 13 3" xfId="38936"/>
    <cellStyle name="Percent 2 7 2 14" xfId="38937"/>
    <cellStyle name="Percent 2 7 2 14 2" xfId="38938"/>
    <cellStyle name="Percent 2 7 2 14 2 2" xfId="38939"/>
    <cellStyle name="Percent 2 7 2 14 3" xfId="38940"/>
    <cellStyle name="Percent 2 7 2 15" xfId="38941"/>
    <cellStyle name="Percent 2 7 2 15 2" xfId="38942"/>
    <cellStyle name="Percent 2 7 2 15 2 2" xfId="38943"/>
    <cellStyle name="Percent 2 7 2 15 3" xfId="38944"/>
    <cellStyle name="Percent 2 7 2 16" xfId="38945"/>
    <cellStyle name="Percent 2 7 2 16 2" xfId="38946"/>
    <cellStyle name="Percent 2 7 2 17" xfId="38947"/>
    <cellStyle name="Percent 2 7 2 18" xfId="38948"/>
    <cellStyle name="Percent 2 7 2 19" xfId="38949"/>
    <cellStyle name="Percent 2 7 2 2" xfId="38950"/>
    <cellStyle name="Percent 2 7 2 2 10" xfId="38951"/>
    <cellStyle name="Percent 2 7 2 2 2" xfId="38952"/>
    <cellStyle name="Percent 2 7 2 2 2 2" xfId="38953"/>
    <cellStyle name="Percent 2 7 2 2 3" xfId="38954"/>
    <cellStyle name="Percent 2 7 2 2 4" xfId="38955"/>
    <cellStyle name="Percent 2 7 2 2 5" xfId="38956"/>
    <cellStyle name="Percent 2 7 2 2 6" xfId="38957"/>
    <cellStyle name="Percent 2 7 2 2 7" xfId="38958"/>
    <cellStyle name="Percent 2 7 2 2 8" xfId="38959"/>
    <cellStyle name="Percent 2 7 2 2 9" xfId="38960"/>
    <cellStyle name="Percent 2 7 2 20" xfId="38961"/>
    <cellStyle name="Percent 2 7 2 21" xfId="38962"/>
    <cellStyle name="Percent 2 7 2 22" xfId="38963"/>
    <cellStyle name="Percent 2 7 2 23" xfId="38964"/>
    <cellStyle name="Percent 2 7 2 24" xfId="38965"/>
    <cellStyle name="Percent 2 7 2 3" xfId="38966"/>
    <cellStyle name="Percent 2 7 2 3 10" xfId="38967"/>
    <cellStyle name="Percent 2 7 2 3 2" xfId="38968"/>
    <cellStyle name="Percent 2 7 2 3 2 2" xfId="38969"/>
    <cellStyle name="Percent 2 7 2 3 3" xfId="38970"/>
    <cellStyle name="Percent 2 7 2 3 4" xfId="38971"/>
    <cellStyle name="Percent 2 7 2 3 5" xfId="38972"/>
    <cellStyle name="Percent 2 7 2 3 6" xfId="38973"/>
    <cellStyle name="Percent 2 7 2 3 7" xfId="38974"/>
    <cellStyle name="Percent 2 7 2 3 8" xfId="38975"/>
    <cellStyle name="Percent 2 7 2 3 9" xfId="38976"/>
    <cellStyle name="Percent 2 7 2 4" xfId="38977"/>
    <cellStyle name="Percent 2 7 2 4 2" xfId="38978"/>
    <cellStyle name="Percent 2 7 2 4 2 2" xfId="38979"/>
    <cellStyle name="Percent 2 7 2 4 3" xfId="38980"/>
    <cellStyle name="Percent 2 7 2 5" xfId="38981"/>
    <cellStyle name="Percent 2 7 2 5 2" xfId="38982"/>
    <cellStyle name="Percent 2 7 2 5 2 2" xfId="38983"/>
    <cellStyle name="Percent 2 7 2 5 3" xfId="38984"/>
    <cellStyle name="Percent 2 7 2 6" xfId="38985"/>
    <cellStyle name="Percent 2 7 2 6 2" xfId="38986"/>
    <cellStyle name="Percent 2 7 2 6 2 2" xfId="38987"/>
    <cellStyle name="Percent 2 7 2 6 3" xfId="38988"/>
    <cellStyle name="Percent 2 7 2 7" xfId="38989"/>
    <cellStyle name="Percent 2 7 2 7 2" xfId="38990"/>
    <cellStyle name="Percent 2 7 2 7 2 2" xfId="38991"/>
    <cellStyle name="Percent 2 7 2 7 3" xfId="38992"/>
    <cellStyle name="Percent 2 7 2 8" xfId="38993"/>
    <cellStyle name="Percent 2 7 2 8 2" xfId="38994"/>
    <cellStyle name="Percent 2 7 2 8 2 2" xfId="38995"/>
    <cellStyle name="Percent 2 7 2 8 3" xfId="38996"/>
    <cellStyle name="Percent 2 7 2 9" xfId="38997"/>
    <cellStyle name="Percent 2 7 2 9 2" xfId="38998"/>
    <cellStyle name="Percent 2 7 2 9 2 2" xfId="38999"/>
    <cellStyle name="Percent 2 7 2 9 3" xfId="39000"/>
    <cellStyle name="Percent 2 7 20" xfId="39001"/>
    <cellStyle name="Percent 2 7 20 2" xfId="39002"/>
    <cellStyle name="Percent 2 7 21" xfId="39003"/>
    <cellStyle name="Percent 2 7 22" xfId="39004"/>
    <cellStyle name="Percent 2 7 23" xfId="39005"/>
    <cellStyle name="Percent 2 7 24" xfId="39006"/>
    <cellStyle name="Percent 2 7 25" xfId="39007"/>
    <cellStyle name="Percent 2 7 26" xfId="39008"/>
    <cellStyle name="Percent 2 7 27" xfId="39009"/>
    <cellStyle name="Percent 2 7 28" xfId="39010"/>
    <cellStyle name="Percent 2 7 3" xfId="39011"/>
    <cellStyle name="Percent 2 7 3 10" xfId="39012"/>
    <cellStyle name="Percent 2 7 3 10 2" xfId="39013"/>
    <cellStyle name="Percent 2 7 3 10 2 2" xfId="39014"/>
    <cellStyle name="Percent 2 7 3 10 3" xfId="39015"/>
    <cellStyle name="Percent 2 7 3 11" xfId="39016"/>
    <cellStyle name="Percent 2 7 3 11 2" xfId="39017"/>
    <cellStyle name="Percent 2 7 3 11 2 2" xfId="39018"/>
    <cellStyle name="Percent 2 7 3 11 3" xfId="39019"/>
    <cellStyle name="Percent 2 7 3 12" xfId="39020"/>
    <cellStyle name="Percent 2 7 3 12 2" xfId="39021"/>
    <cellStyle name="Percent 2 7 3 12 2 2" xfId="39022"/>
    <cellStyle name="Percent 2 7 3 12 3" xfId="39023"/>
    <cellStyle name="Percent 2 7 3 13" xfId="39024"/>
    <cellStyle name="Percent 2 7 3 13 2" xfId="39025"/>
    <cellStyle name="Percent 2 7 3 13 2 2" xfId="39026"/>
    <cellStyle name="Percent 2 7 3 13 3" xfId="39027"/>
    <cellStyle name="Percent 2 7 3 14" xfId="39028"/>
    <cellStyle name="Percent 2 7 3 14 2" xfId="39029"/>
    <cellStyle name="Percent 2 7 3 14 2 2" xfId="39030"/>
    <cellStyle name="Percent 2 7 3 14 3" xfId="39031"/>
    <cellStyle name="Percent 2 7 3 15" xfId="39032"/>
    <cellStyle name="Percent 2 7 3 15 2" xfId="39033"/>
    <cellStyle name="Percent 2 7 3 15 2 2" xfId="39034"/>
    <cellStyle name="Percent 2 7 3 15 3" xfId="39035"/>
    <cellStyle name="Percent 2 7 3 16" xfId="39036"/>
    <cellStyle name="Percent 2 7 3 16 2" xfId="39037"/>
    <cellStyle name="Percent 2 7 3 17" xfId="39038"/>
    <cellStyle name="Percent 2 7 3 18" xfId="39039"/>
    <cellStyle name="Percent 2 7 3 19" xfId="39040"/>
    <cellStyle name="Percent 2 7 3 2" xfId="39041"/>
    <cellStyle name="Percent 2 7 3 2 10" xfId="39042"/>
    <cellStyle name="Percent 2 7 3 2 2" xfId="39043"/>
    <cellStyle name="Percent 2 7 3 2 2 2" xfId="39044"/>
    <cellStyle name="Percent 2 7 3 2 3" xfId="39045"/>
    <cellStyle name="Percent 2 7 3 2 4" xfId="39046"/>
    <cellStyle name="Percent 2 7 3 2 5" xfId="39047"/>
    <cellStyle name="Percent 2 7 3 2 6" xfId="39048"/>
    <cellStyle name="Percent 2 7 3 2 7" xfId="39049"/>
    <cellStyle name="Percent 2 7 3 2 8" xfId="39050"/>
    <cellStyle name="Percent 2 7 3 2 9" xfId="39051"/>
    <cellStyle name="Percent 2 7 3 20" xfId="39052"/>
    <cellStyle name="Percent 2 7 3 21" xfId="39053"/>
    <cellStyle name="Percent 2 7 3 22" xfId="39054"/>
    <cellStyle name="Percent 2 7 3 23" xfId="39055"/>
    <cellStyle name="Percent 2 7 3 24" xfId="39056"/>
    <cellStyle name="Percent 2 7 3 3" xfId="39057"/>
    <cellStyle name="Percent 2 7 3 3 10" xfId="39058"/>
    <cellStyle name="Percent 2 7 3 3 2" xfId="39059"/>
    <cellStyle name="Percent 2 7 3 3 2 2" xfId="39060"/>
    <cellStyle name="Percent 2 7 3 3 3" xfId="39061"/>
    <cellStyle name="Percent 2 7 3 3 4" xfId="39062"/>
    <cellStyle name="Percent 2 7 3 3 5" xfId="39063"/>
    <cellStyle name="Percent 2 7 3 3 6" xfId="39064"/>
    <cellStyle name="Percent 2 7 3 3 7" xfId="39065"/>
    <cellStyle name="Percent 2 7 3 3 8" xfId="39066"/>
    <cellStyle name="Percent 2 7 3 3 9" xfId="39067"/>
    <cellStyle name="Percent 2 7 3 4" xfId="39068"/>
    <cellStyle name="Percent 2 7 3 4 2" xfId="39069"/>
    <cellStyle name="Percent 2 7 3 4 2 2" xfId="39070"/>
    <cellStyle name="Percent 2 7 3 4 3" xfId="39071"/>
    <cellStyle name="Percent 2 7 3 5" xfId="39072"/>
    <cellStyle name="Percent 2 7 3 5 2" xfId="39073"/>
    <cellStyle name="Percent 2 7 3 5 2 2" xfId="39074"/>
    <cellStyle name="Percent 2 7 3 5 3" xfId="39075"/>
    <cellStyle name="Percent 2 7 3 6" xfId="39076"/>
    <cellStyle name="Percent 2 7 3 6 2" xfId="39077"/>
    <cellStyle name="Percent 2 7 3 6 2 2" xfId="39078"/>
    <cellStyle name="Percent 2 7 3 6 3" xfId="39079"/>
    <cellStyle name="Percent 2 7 3 7" xfId="39080"/>
    <cellStyle name="Percent 2 7 3 7 2" xfId="39081"/>
    <cellStyle name="Percent 2 7 3 7 2 2" xfId="39082"/>
    <cellStyle name="Percent 2 7 3 7 3" xfId="39083"/>
    <cellStyle name="Percent 2 7 3 8" xfId="39084"/>
    <cellStyle name="Percent 2 7 3 8 2" xfId="39085"/>
    <cellStyle name="Percent 2 7 3 8 2 2" xfId="39086"/>
    <cellStyle name="Percent 2 7 3 8 3" xfId="39087"/>
    <cellStyle name="Percent 2 7 3 9" xfId="39088"/>
    <cellStyle name="Percent 2 7 3 9 2" xfId="39089"/>
    <cellStyle name="Percent 2 7 3 9 2 2" xfId="39090"/>
    <cellStyle name="Percent 2 7 3 9 3" xfId="39091"/>
    <cellStyle name="Percent 2 7 4" xfId="39092"/>
    <cellStyle name="Percent 2 7 4 10" xfId="39093"/>
    <cellStyle name="Percent 2 7 4 10 2" xfId="39094"/>
    <cellStyle name="Percent 2 7 4 10 2 2" xfId="39095"/>
    <cellStyle name="Percent 2 7 4 10 3" xfId="39096"/>
    <cellStyle name="Percent 2 7 4 11" xfId="39097"/>
    <cellStyle name="Percent 2 7 4 11 2" xfId="39098"/>
    <cellStyle name="Percent 2 7 4 11 2 2" xfId="39099"/>
    <cellStyle name="Percent 2 7 4 11 3" xfId="39100"/>
    <cellStyle name="Percent 2 7 4 12" xfId="39101"/>
    <cellStyle name="Percent 2 7 4 12 2" xfId="39102"/>
    <cellStyle name="Percent 2 7 4 12 2 2" xfId="39103"/>
    <cellStyle name="Percent 2 7 4 12 3" xfId="39104"/>
    <cellStyle name="Percent 2 7 4 13" xfId="39105"/>
    <cellStyle name="Percent 2 7 4 13 2" xfId="39106"/>
    <cellStyle name="Percent 2 7 4 13 2 2" xfId="39107"/>
    <cellStyle name="Percent 2 7 4 13 3" xfId="39108"/>
    <cellStyle name="Percent 2 7 4 14" xfId="39109"/>
    <cellStyle name="Percent 2 7 4 14 2" xfId="39110"/>
    <cellStyle name="Percent 2 7 4 14 2 2" xfId="39111"/>
    <cellStyle name="Percent 2 7 4 14 3" xfId="39112"/>
    <cellStyle name="Percent 2 7 4 15" xfId="39113"/>
    <cellStyle name="Percent 2 7 4 15 2" xfId="39114"/>
    <cellStyle name="Percent 2 7 4 15 2 2" xfId="39115"/>
    <cellStyle name="Percent 2 7 4 15 3" xfId="39116"/>
    <cellStyle name="Percent 2 7 4 16" xfId="39117"/>
    <cellStyle name="Percent 2 7 4 16 2" xfId="39118"/>
    <cellStyle name="Percent 2 7 4 17" xfId="39119"/>
    <cellStyle name="Percent 2 7 4 18" xfId="39120"/>
    <cellStyle name="Percent 2 7 4 19" xfId="39121"/>
    <cellStyle name="Percent 2 7 4 2" xfId="39122"/>
    <cellStyle name="Percent 2 7 4 2 10" xfId="39123"/>
    <cellStyle name="Percent 2 7 4 2 2" xfId="39124"/>
    <cellStyle name="Percent 2 7 4 2 2 2" xfId="39125"/>
    <cellStyle name="Percent 2 7 4 2 3" xfId="39126"/>
    <cellStyle name="Percent 2 7 4 2 4" xfId="39127"/>
    <cellStyle name="Percent 2 7 4 2 5" xfId="39128"/>
    <cellStyle name="Percent 2 7 4 2 6" xfId="39129"/>
    <cellStyle name="Percent 2 7 4 2 7" xfId="39130"/>
    <cellStyle name="Percent 2 7 4 2 8" xfId="39131"/>
    <cellStyle name="Percent 2 7 4 2 9" xfId="39132"/>
    <cellStyle name="Percent 2 7 4 20" xfId="39133"/>
    <cellStyle name="Percent 2 7 4 21" xfId="39134"/>
    <cellStyle name="Percent 2 7 4 22" xfId="39135"/>
    <cellStyle name="Percent 2 7 4 23" xfId="39136"/>
    <cellStyle name="Percent 2 7 4 24" xfId="39137"/>
    <cellStyle name="Percent 2 7 4 3" xfId="39138"/>
    <cellStyle name="Percent 2 7 4 3 10" xfId="39139"/>
    <cellStyle name="Percent 2 7 4 3 2" xfId="39140"/>
    <cellStyle name="Percent 2 7 4 3 2 2" xfId="39141"/>
    <cellStyle name="Percent 2 7 4 3 3" xfId="39142"/>
    <cellStyle name="Percent 2 7 4 3 4" xfId="39143"/>
    <cellStyle name="Percent 2 7 4 3 5" xfId="39144"/>
    <cellStyle name="Percent 2 7 4 3 6" xfId="39145"/>
    <cellStyle name="Percent 2 7 4 3 7" xfId="39146"/>
    <cellStyle name="Percent 2 7 4 3 8" xfId="39147"/>
    <cellStyle name="Percent 2 7 4 3 9" xfId="39148"/>
    <cellStyle name="Percent 2 7 4 4" xfId="39149"/>
    <cellStyle name="Percent 2 7 4 4 2" xfId="39150"/>
    <cellStyle name="Percent 2 7 4 4 2 2" xfId="39151"/>
    <cellStyle name="Percent 2 7 4 4 3" xfId="39152"/>
    <cellStyle name="Percent 2 7 4 5" xfId="39153"/>
    <cellStyle name="Percent 2 7 4 5 2" xfId="39154"/>
    <cellStyle name="Percent 2 7 4 5 2 2" xfId="39155"/>
    <cellStyle name="Percent 2 7 4 5 3" xfId="39156"/>
    <cellStyle name="Percent 2 7 4 6" xfId="39157"/>
    <cellStyle name="Percent 2 7 4 6 2" xfId="39158"/>
    <cellStyle name="Percent 2 7 4 6 2 2" xfId="39159"/>
    <cellStyle name="Percent 2 7 4 6 3" xfId="39160"/>
    <cellStyle name="Percent 2 7 4 7" xfId="39161"/>
    <cellStyle name="Percent 2 7 4 7 2" xfId="39162"/>
    <cellStyle name="Percent 2 7 4 7 2 2" xfId="39163"/>
    <cellStyle name="Percent 2 7 4 7 3" xfId="39164"/>
    <cellStyle name="Percent 2 7 4 8" xfId="39165"/>
    <cellStyle name="Percent 2 7 4 8 2" xfId="39166"/>
    <cellStyle name="Percent 2 7 4 8 2 2" xfId="39167"/>
    <cellStyle name="Percent 2 7 4 8 3" xfId="39168"/>
    <cellStyle name="Percent 2 7 4 9" xfId="39169"/>
    <cellStyle name="Percent 2 7 4 9 2" xfId="39170"/>
    <cellStyle name="Percent 2 7 4 9 2 2" xfId="39171"/>
    <cellStyle name="Percent 2 7 4 9 3" xfId="39172"/>
    <cellStyle name="Percent 2 7 5" xfId="39173"/>
    <cellStyle name="Percent 2 7 5 10" xfId="39174"/>
    <cellStyle name="Percent 2 7 5 10 2" xfId="39175"/>
    <cellStyle name="Percent 2 7 5 10 2 2" xfId="39176"/>
    <cellStyle name="Percent 2 7 5 10 3" xfId="39177"/>
    <cellStyle name="Percent 2 7 5 11" xfId="39178"/>
    <cellStyle name="Percent 2 7 5 11 2" xfId="39179"/>
    <cellStyle name="Percent 2 7 5 11 2 2" xfId="39180"/>
    <cellStyle name="Percent 2 7 5 11 3" xfId="39181"/>
    <cellStyle name="Percent 2 7 5 12" xfId="39182"/>
    <cellStyle name="Percent 2 7 5 12 2" xfId="39183"/>
    <cellStyle name="Percent 2 7 5 12 2 2" xfId="39184"/>
    <cellStyle name="Percent 2 7 5 12 3" xfId="39185"/>
    <cellStyle name="Percent 2 7 5 13" xfId="39186"/>
    <cellStyle name="Percent 2 7 5 13 2" xfId="39187"/>
    <cellStyle name="Percent 2 7 5 13 2 2" xfId="39188"/>
    <cellStyle name="Percent 2 7 5 13 3" xfId="39189"/>
    <cellStyle name="Percent 2 7 5 14" xfId="39190"/>
    <cellStyle name="Percent 2 7 5 14 2" xfId="39191"/>
    <cellStyle name="Percent 2 7 5 14 2 2" xfId="39192"/>
    <cellStyle name="Percent 2 7 5 14 3" xfId="39193"/>
    <cellStyle name="Percent 2 7 5 15" xfId="39194"/>
    <cellStyle name="Percent 2 7 5 15 2" xfId="39195"/>
    <cellStyle name="Percent 2 7 5 15 2 2" xfId="39196"/>
    <cellStyle name="Percent 2 7 5 15 3" xfId="39197"/>
    <cellStyle name="Percent 2 7 5 16" xfId="39198"/>
    <cellStyle name="Percent 2 7 5 16 2" xfId="39199"/>
    <cellStyle name="Percent 2 7 5 17" xfId="39200"/>
    <cellStyle name="Percent 2 7 5 18" xfId="39201"/>
    <cellStyle name="Percent 2 7 5 19" xfId="39202"/>
    <cellStyle name="Percent 2 7 5 2" xfId="39203"/>
    <cellStyle name="Percent 2 7 5 2 10" xfId="39204"/>
    <cellStyle name="Percent 2 7 5 2 2" xfId="39205"/>
    <cellStyle name="Percent 2 7 5 2 2 2" xfId="39206"/>
    <cellStyle name="Percent 2 7 5 2 3" xfId="39207"/>
    <cellStyle name="Percent 2 7 5 2 4" xfId="39208"/>
    <cellStyle name="Percent 2 7 5 2 5" xfId="39209"/>
    <cellStyle name="Percent 2 7 5 2 6" xfId="39210"/>
    <cellStyle name="Percent 2 7 5 2 7" xfId="39211"/>
    <cellStyle name="Percent 2 7 5 2 8" xfId="39212"/>
    <cellStyle name="Percent 2 7 5 2 9" xfId="39213"/>
    <cellStyle name="Percent 2 7 5 20" xfId="39214"/>
    <cellStyle name="Percent 2 7 5 21" xfId="39215"/>
    <cellStyle name="Percent 2 7 5 22" xfId="39216"/>
    <cellStyle name="Percent 2 7 5 23" xfId="39217"/>
    <cellStyle name="Percent 2 7 5 24" xfId="39218"/>
    <cellStyle name="Percent 2 7 5 3" xfId="39219"/>
    <cellStyle name="Percent 2 7 5 3 10" xfId="39220"/>
    <cellStyle name="Percent 2 7 5 3 2" xfId="39221"/>
    <cellStyle name="Percent 2 7 5 3 2 2" xfId="39222"/>
    <cellStyle name="Percent 2 7 5 3 3" xfId="39223"/>
    <cellStyle name="Percent 2 7 5 3 4" xfId="39224"/>
    <cellStyle name="Percent 2 7 5 3 5" xfId="39225"/>
    <cellStyle name="Percent 2 7 5 3 6" xfId="39226"/>
    <cellStyle name="Percent 2 7 5 3 7" xfId="39227"/>
    <cellStyle name="Percent 2 7 5 3 8" xfId="39228"/>
    <cellStyle name="Percent 2 7 5 3 9" xfId="39229"/>
    <cellStyle name="Percent 2 7 5 4" xfId="39230"/>
    <cellStyle name="Percent 2 7 5 4 2" xfId="39231"/>
    <cellStyle name="Percent 2 7 5 4 2 2" xfId="39232"/>
    <cellStyle name="Percent 2 7 5 4 3" xfId="39233"/>
    <cellStyle name="Percent 2 7 5 5" xfId="39234"/>
    <cellStyle name="Percent 2 7 5 5 2" xfId="39235"/>
    <cellStyle name="Percent 2 7 5 5 2 2" xfId="39236"/>
    <cellStyle name="Percent 2 7 5 5 3" xfId="39237"/>
    <cellStyle name="Percent 2 7 5 6" xfId="39238"/>
    <cellStyle name="Percent 2 7 5 6 2" xfId="39239"/>
    <cellStyle name="Percent 2 7 5 6 2 2" xfId="39240"/>
    <cellStyle name="Percent 2 7 5 6 3" xfId="39241"/>
    <cellStyle name="Percent 2 7 5 7" xfId="39242"/>
    <cellStyle name="Percent 2 7 5 7 2" xfId="39243"/>
    <cellStyle name="Percent 2 7 5 7 2 2" xfId="39244"/>
    <cellStyle name="Percent 2 7 5 7 3" xfId="39245"/>
    <cellStyle name="Percent 2 7 5 8" xfId="39246"/>
    <cellStyle name="Percent 2 7 5 8 2" xfId="39247"/>
    <cellStyle name="Percent 2 7 5 8 2 2" xfId="39248"/>
    <cellStyle name="Percent 2 7 5 8 3" xfId="39249"/>
    <cellStyle name="Percent 2 7 5 9" xfId="39250"/>
    <cellStyle name="Percent 2 7 5 9 2" xfId="39251"/>
    <cellStyle name="Percent 2 7 5 9 2 2" xfId="39252"/>
    <cellStyle name="Percent 2 7 5 9 3" xfId="39253"/>
    <cellStyle name="Percent 2 7 6" xfId="39254"/>
    <cellStyle name="Percent 2 7 6 10" xfId="39255"/>
    <cellStyle name="Percent 2 7 6 2" xfId="39256"/>
    <cellStyle name="Percent 2 7 6 2 2" xfId="39257"/>
    <cellStyle name="Percent 2 7 6 3" xfId="39258"/>
    <cellStyle name="Percent 2 7 6 4" xfId="39259"/>
    <cellStyle name="Percent 2 7 6 5" xfId="39260"/>
    <cellStyle name="Percent 2 7 6 6" xfId="39261"/>
    <cellStyle name="Percent 2 7 6 7" xfId="39262"/>
    <cellStyle name="Percent 2 7 6 8" xfId="39263"/>
    <cellStyle name="Percent 2 7 6 9" xfId="39264"/>
    <cellStyle name="Percent 2 7 7" xfId="39265"/>
    <cellStyle name="Percent 2 7 7 10" xfId="39266"/>
    <cellStyle name="Percent 2 7 7 2" xfId="39267"/>
    <cellStyle name="Percent 2 7 7 2 2" xfId="39268"/>
    <cellStyle name="Percent 2 7 7 3" xfId="39269"/>
    <cellStyle name="Percent 2 7 7 4" xfId="39270"/>
    <cellStyle name="Percent 2 7 7 5" xfId="39271"/>
    <cellStyle name="Percent 2 7 7 6" xfId="39272"/>
    <cellStyle name="Percent 2 7 7 7" xfId="39273"/>
    <cellStyle name="Percent 2 7 7 8" xfId="39274"/>
    <cellStyle name="Percent 2 7 7 9" xfId="39275"/>
    <cellStyle name="Percent 2 7 8" xfId="39276"/>
    <cellStyle name="Percent 2 7 8 2" xfId="39277"/>
    <cellStyle name="Percent 2 7 8 2 2" xfId="39278"/>
    <cellStyle name="Percent 2 7 8 3" xfId="39279"/>
    <cellStyle name="Percent 2 7 9" xfId="39280"/>
    <cellStyle name="Percent 2 7 9 2" xfId="39281"/>
    <cellStyle name="Percent 2 7 9 2 2" xfId="39282"/>
    <cellStyle name="Percent 2 7 9 3" xfId="39283"/>
    <cellStyle name="Percent 2 70" xfId="39284"/>
    <cellStyle name="Percent 2 71" xfId="39285"/>
    <cellStyle name="Percent 2 72" xfId="39286"/>
    <cellStyle name="Percent 2 73" xfId="39287"/>
    <cellStyle name="Percent 2 74" xfId="39288"/>
    <cellStyle name="Percent 2 75" xfId="39289"/>
    <cellStyle name="Percent 2 76" xfId="39290"/>
    <cellStyle name="Percent 2 77" xfId="39291"/>
    <cellStyle name="Percent 2 78" xfId="39292"/>
    <cellStyle name="Percent 2 79" xfId="39293"/>
    <cellStyle name="Percent 2 8" xfId="39294"/>
    <cellStyle name="Percent 2 8 10" xfId="39295"/>
    <cellStyle name="Percent 2 8 10 2" xfId="39296"/>
    <cellStyle name="Percent 2 8 10 2 2" xfId="39297"/>
    <cellStyle name="Percent 2 8 10 3" xfId="39298"/>
    <cellStyle name="Percent 2 8 11" xfId="39299"/>
    <cellStyle name="Percent 2 8 11 2" xfId="39300"/>
    <cellStyle name="Percent 2 8 11 2 2" xfId="39301"/>
    <cellStyle name="Percent 2 8 11 3" xfId="39302"/>
    <cellStyle name="Percent 2 8 12" xfId="39303"/>
    <cellStyle name="Percent 2 8 12 2" xfId="39304"/>
    <cellStyle name="Percent 2 8 12 2 2" xfId="39305"/>
    <cellStyle name="Percent 2 8 12 3" xfId="39306"/>
    <cellStyle name="Percent 2 8 13" xfId="39307"/>
    <cellStyle name="Percent 2 8 13 2" xfId="39308"/>
    <cellStyle name="Percent 2 8 13 2 2" xfId="39309"/>
    <cellStyle name="Percent 2 8 13 3" xfId="39310"/>
    <cellStyle name="Percent 2 8 14" xfId="39311"/>
    <cellStyle name="Percent 2 8 14 2" xfId="39312"/>
    <cellStyle name="Percent 2 8 14 2 2" xfId="39313"/>
    <cellStyle name="Percent 2 8 14 3" xfId="39314"/>
    <cellStyle name="Percent 2 8 15" xfId="39315"/>
    <cellStyle name="Percent 2 8 15 2" xfId="39316"/>
    <cellStyle name="Percent 2 8 15 2 2" xfId="39317"/>
    <cellStyle name="Percent 2 8 15 3" xfId="39318"/>
    <cellStyle name="Percent 2 8 16" xfId="39319"/>
    <cellStyle name="Percent 2 8 16 2" xfId="39320"/>
    <cellStyle name="Percent 2 8 16 2 2" xfId="39321"/>
    <cellStyle name="Percent 2 8 16 3" xfId="39322"/>
    <cellStyle name="Percent 2 8 17" xfId="39323"/>
    <cellStyle name="Percent 2 8 17 2" xfId="39324"/>
    <cellStyle name="Percent 2 8 17 2 2" xfId="39325"/>
    <cellStyle name="Percent 2 8 17 3" xfId="39326"/>
    <cellStyle name="Percent 2 8 18" xfId="39327"/>
    <cellStyle name="Percent 2 8 18 2" xfId="39328"/>
    <cellStyle name="Percent 2 8 18 2 2" xfId="39329"/>
    <cellStyle name="Percent 2 8 18 3" xfId="39330"/>
    <cellStyle name="Percent 2 8 19" xfId="39331"/>
    <cellStyle name="Percent 2 8 19 2" xfId="39332"/>
    <cellStyle name="Percent 2 8 19 2 2" xfId="39333"/>
    <cellStyle name="Percent 2 8 19 3" xfId="39334"/>
    <cellStyle name="Percent 2 8 2" xfId="39335"/>
    <cellStyle name="Percent 2 8 2 10" xfId="39336"/>
    <cellStyle name="Percent 2 8 2 10 2" xfId="39337"/>
    <cellStyle name="Percent 2 8 2 10 2 2" xfId="39338"/>
    <cellStyle name="Percent 2 8 2 10 3" xfId="39339"/>
    <cellStyle name="Percent 2 8 2 11" xfId="39340"/>
    <cellStyle name="Percent 2 8 2 11 2" xfId="39341"/>
    <cellStyle name="Percent 2 8 2 11 2 2" xfId="39342"/>
    <cellStyle name="Percent 2 8 2 11 3" xfId="39343"/>
    <cellStyle name="Percent 2 8 2 12" xfId="39344"/>
    <cellStyle name="Percent 2 8 2 12 2" xfId="39345"/>
    <cellStyle name="Percent 2 8 2 12 2 2" xfId="39346"/>
    <cellStyle name="Percent 2 8 2 12 3" xfId="39347"/>
    <cellStyle name="Percent 2 8 2 13" xfId="39348"/>
    <cellStyle name="Percent 2 8 2 13 2" xfId="39349"/>
    <cellStyle name="Percent 2 8 2 13 2 2" xfId="39350"/>
    <cellStyle name="Percent 2 8 2 13 3" xfId="39351"/>
    <cellStyle name="Percent 2 8 2 14" xfId="39352"/>
    <cellStyle name="Percent 2 8 2 14 2" xfId="39353"/>
    <cellStyle name="Percent 2 8 2 14 2 2" xfId="39354"/>
    <cellStyle name="Percent 2 8 2 14 3" xfId="39355"/>
    <cellStyle name="Percent 2 8 2 15" xfId="39356"/>
    <cellStyle name="Percent 2 8 2 15 2" xfId="39357"/>
    <cellStyle name="Percent 2 8 2 15 2 2" xfId="39358"/>
    <cellStyle name="Percent 2 8 2 15 3" xfId="39359"/>
    <cellStyle name="Percent 2 8 2 16" xfId="39360"/>
    <cellStyle name="Percent 2 8 2 16 2" xfId="39361"/>
    <cellStyle name="Percent 2 8 2 17" xfId="39362"/>
    <cellStyle name="Percent 2 8 2 18" xfId="39363"/>
    <cellStyle name="Percent 2 8 2 19" xfId="39364"/>
    <cellStyle name="Percent 2 8 2 2" xfId="39365"/>
    <cellStyle name="Percent 2 8 2 2 10" xfId="39366"/>
    <cellStyle name="Percent 2 8 2 2 2" xfId="39367"/>
    <cellStyle name="Percent 2 8 2 2 2 2" xfId="39368"/>
    <cellStyle name="Percent 2 8 2 2 3" xfId="39369"/>
    <cellStyle name="Percent 2 8 2 2 4" xfId="39370"/>
    <cellStyle name="Percent 2 8 2 2 5" xfId="39371"/>
    <cellStyle name="Percent 2 8 2 2 6" xfId="39372"/>
    <cellStyle name="Percent 2 8 2 2 7" xfId="39373"/>
    <cellStyle name="Percent 2 8 2 2 8" xfId="39374"/>
    <cellStyle name="Percent 2 8 2 2 9" xfId="39375"/>
    <cellStyle name="Percent 2 8 2 20" xfId="39376"/>
    <cellStyle name="Percent 2 8 2 21" xfId="39377"/>
    <cellStyle name="Percent 2 8 2 22" xfId="39378"/>
    <cellStyle name="Percent 2 8 2 23" xfId="39379"/>
    <cellStyle name="Percent 2 8 2 24" xfId="39380"/>
    <cellStyle name="Percent 2 8 2 3" xfId="39381"/>
    <cellStyle name="Percent 2 8 2 3 10" xfId="39382"/>
    <cellStyle name="Percent 2 8 2 3 2" xfId="39383"/>
    <cellStyle name="Percent 2 8 2 3 2 2" xfId="39384"/>
    <cellStyle name="Percent 2 8 2 3 3" xfId="39385"/>
    <cellStyle name="Percent 2 8 2 3 4" xfId="39386"/>
    <cellStyle name="Percent 2 8 2 3 5" xfId="39387"/>
    <cellStyle name="Percent 2 8 2 3 6" xfId="39388"/>
    <cellStyle name="Percent 2 8 2 3 7" xfId="39389"/>
    <cellStyle name="Percent 2 8 2 3 8" xfId="39390"/>
    <cellStyle name="Percent 2 8 2 3 9" xfId="39391"/>
    <cellStyle name="Percent 2 8 2 4" xfId="39392"/>
    <cellStyle name="Percent 2 8 2 4 2" xfId="39393"/>
    <cellStyle name="Percent 2 8 2 4 2 2" xfId="39394"/>
    <cellStyle name="Percent 2 8 2 4 3" xfId="39395"/>
    <cellStyle name="Percent 2 8 2 5" xfId="39396"/>
    <cellStyle name="Percent 2 8 2 5 2" xfId="39397"/>
    <cellStyle name="Percent 2 8 2 5 2 2" xfId="39398"/>
    <cellStyle name="Percent 2 8 2 5 3" xfId="39399"/>
    <cellStyle name="Percent 2 8 2 6" xfId="39400"/>
    <cellStyle name="Percent 2 8 2 6 2" xfId="39401"/>
    <cellStyle name="Percent 2 8 2 6 2 2" xfId="39402"/>
    <cellStyle name="Percent 2 8 2 6 3" xfId="39403"/>
    <cellStyle name="Percent 2 8 2 7" xfId="39404"/>
    <cellStyle name="Percent 2 8 2 7 2" xfId="39405"/>
    <cellStyle name="Percent 2 8 2 7 2 2" xfId="39406"/>
    <cellStyle name="Percent 2 8 2 7 3" xfId="39407"/>
    <cellStyle name="Percent 2 8 2 8" xfId="39408"/>
    <cellStyle name="Percent 2 8 2 8 2" xfId="39409"/>
    <cellStyle name="Percent 2 8 2 8 2 2" xfId="39410"/>
    <cellStyle name="Percent 2 8 2 8 3" xfId="39411"/>
    <cellStyle name="Percent 2 8 2 9" xfId="39412"/>
    <cellStyle name="Percent 2 8 2 9 2" xfId="39413"/>
    <cellStyle name="Percent 2 8 2 9 2 2" xfId="39414"/>
    <cellStyle name="Percent 2 8 2 9 3" xfId="39415"/>
    <cellStyle name="Percent 2 8 20" xfId="39416"/>
    <cellStyle name="Percent 2 8 20 2" xfId="39417"/>
    <cellStyle name="Percent 2 8 21" xfId="39418"/>
    <cellStyle name="Percent 2 8 22" xfId="39419"/>
    <cellStyle name="Percent 2 8 23" xfId="39420"/>
    <cellStyle name="Percent 2 8 24" xfId="39421"/>
    <cellStyle name="Percent 2 8 25" xfId="39422"/>
    <cellStyle name="Percent 2 8 26" xfId="39423"/>
    <cellStyle name="Percent 2 8 27" xfId="39424"/>
    <cellStyle name="Percent 2 8 28" xfId="39425"/>
    <cellStyle name="Percent 2 8 3" xfId="39426"/>
    <cellStyle name="Percent 2 8 3 10" xfId="39427"/>
    <cellStyle name="Percent 2 8 3 10 2" xfId="39428"/>
    <cellStyle name="Percent 2 8 3 10 2 2" xfId="39429"/>
    <cellStyle name="Percent 2 8 3 10 3" xfId="39430"/>
    <cellStyle name="Percent 2 8 3 11" xfId="39431"/>
    <cellStyle name="Percent 2 8 3 11 2" xfId="39432"/>
    <cellStyle name="Percent 2 8 3 11 2 2" xfId="39433"/>
    <cellStyle name="Percent 2 8 3 11 3" xfId="39434"/>
    <cellStyle name="Percent 2 8 3 12" xfId="39435"/>
    <cellStyle name="Percent 2 8 3 12 2" xfId="39436"/>
    <cellStyle name="Percent 2 8 3 12 2 2" xfId="39437"/>
    <cellStyle name="Percent 2 8 3 12 3" xfId="39438"/>
    <cellStyle name="Percent 2 8 3 13" xfId="39439"/>
    <cellStyle name="Percent 2 8 3 13 2" xfId="39440"/>
    <cellStyle name="Percent 2 8 3 13 2 2" xfId="39441"/>
    <cellStyle name="Percent 2 8 3 13 3" xfId="39442"/>
    <cellStyle name="Percent 2 8 3 14" xfId="39443"/>
    <cellStyle name="Percent 2 8 3 14 2" xfId="39444"/>
    <cellStyle name="Percent 2 8 3 14 2 2" xfId="39445"/>
    <cellStyle name="Percent 2 8 3 14 3" xfId="39446"/>
    <cellStyle name="Percent 2 8 3 15" xfId="39447"/>
    <cellStyle name="Percent 2 8 3 15 2" xfId="39448"/>
    <cellStyle name="Percent 2 8 3 15 2 2" xfId="39449"/>
    <cellStyle name="Percent 2 8 3 15 3" xfId="39450"/>
    <cellStyle name="Percent 2 8 3 16" xfId="39451"/>
    <cellStyle name="Percent 2 8 3 16 2" xfId="39452"/>
    <cellStyle name="Percent 2 8 3 17" xfId="39453"/>
    <cellStyle name="Percent 2 8 3 18" xfId="39454"/>
    <cellStyle name="Percent 2 8 3 19" xfId="39455"/>
    <cellStyle name="Percent 2 8 3 2" xfId="39456"/>
    <cellStyle name="Percent 2 8 3 2 10" xfId="39457"/>
    <cellStyle name="Percent 2 8 3 2 2" xfId="39458"/>
    <cellStyle name="Percent 2 8 3 2 2 2" xfId="39459"/>
    <cellStyle name="Percent 2 8 3 2 3" xfId="39460"/>
    <cellStyle name="Percent 2 8 3 2 4" xfId="39461"/>
    <cellStyle name="Percent 2 8 3 2 5" xfId="39462"/>
    <cellStyle name="Percent 2 8 3 2 6" xfId="39463"/>
    <cellStyle name="Percent 2 8 3 2 7" xfId="39464"/>
    <cellStyle name="Percent 2 8 3 2 8" xfId="39465"/>
    <cellStyle name="Percent 2 8 3 2 9" xfId="39466"/>
    <cellStyle name="Percent 2 8 3 20" xfId="39467"/>
    <cellStyle name="Percent 2 8 3 21" xfId="39468"/>
    <cellStyle name="Percent 2 8 3 22" xfId="39469"/>
    <cellStyle name="Percent 2 8 3 23" xfId="39470"/>
    <cellStyle name="Percent 2 8 3 24" xfId="39471"/>
    <cellStyle name="Percent 2 8 3 3" xfId="39472"/>
    <cellStyle name="Percent 2 8 3 3 10" xfId="39473"/>
    <cellStyle name="Percent 2 8 3 3 2" xfId="39474"/>
    <cellStyle name="Percent 2 8 3 3 2 2" xfId="39475"/>
    <cellStyle name="Percent 2 8 3 3 3" xfId="39476"/>
    <cellStyle name="Percent 2 8 3 3 4" xfId="39477"/>
    <cellStyle name="Percent 2 8 3 3 5" xfId="39478"/>
    <cellStyle name="Percent 2 8 3 3 6" xfId="39479"/>
    <cellStyle name="Percent 2 8 3 3 7" xfId="39480"/>
    <cellStyle name="Percent 2 8 3 3 8" xfId="39481"/>
    <cellStyle name="Percent 2 8 3 3 9" xfId="39482"/>
    <cellStyle name="Percent 2 8 3 4" xfId="39483"/>
    <cellStyle name="Percent 2 8 3 4 2" xfId="39484"/>
    <cellStyle name="Percent 2 8 3 4 2 2" xfId="39485"/>
    <cellStyle name="Percent 2 8 3 4 3" xfId="39486"/>
    <cellStyle name="Percent 2 8 3 5" xfId="39487"/>
    <cellStyle name="Percent 2 8 3 5 2" xfId="39488"/>
    <cellStyle name="Percent 2 8 3 5 2 2" xfId="39489"/>
    <cellStyle name="Percent 2 8 3 5 3" xfId="39490"/>
    <cellStyle name="Percent 2 8 3 6" xfId="39491"/>
    <cellStyle name="Percent 2 8 3 6 2" xfId="39492"/>
    <cellStyle name="Percent 2 8 3 6 2 2" xfId="39493"/>
    <cellStyle name="Percent 2 8 3 6 3" xfId="39494"/>
    <cellStyle name="Percent 2 8 3 7" xfId="39495"/>
    <cellStyle name="Percent 2 8 3 7 2" xfId="39496"/>
    <cellStyle name="Percent 2 8 3 7 2 2" xfId="39497"/>
    <cellStyle name="Percent 2 8 3 7 3" xfId="39498"/>
    <cellStyle name="Percent 2 8 3 8" xfId="39499"/>
    <cellStyle name="Percent 2 8 3 8 2" xfId="39500"/>
    <cellStyle name="Percent 2 8 3 8 2 2" xfId="39501"/>
    <cellStyle name="Percent 2 8 3 8 3" xfId="39502"/>
    <cellStyle name="Percent 2 8 3 9" xfId="39503"/>
    <cellStyle name="Percent 2 8 3 9 2" xfId="39504"/>
    <cellStyle name="Percent 2 8 3 9 2 2" xfId="39505"/>
    <cellStyle name="Percent 2 8 3 9 3" xfId="39506"/>
    <cellStyle name="Percent 2 8 4" xfId="39507"/>
    <cellStyle name="Percent 2 8 4 10" xfId="39508"/>
    <cellStyle name="Percent 2 8 4 10 2" xfId="39509"/>
    <cellStyle name="Percent 2 8 4 10 2 2" xfId="39510"/>
    <cellStyle name="Percent 2 8 4 10 3" xfId="39511"/>
    <cellStyle name="Percent 2 8 4 11" xfId="39512"/>
    <cellStyle name="Percent 2 8 4 11 2" xfId="39513"/>
    <cellStyle name="Percent 2 8 4 11 2 2" xfId="39514"/>
    <cellStyle name="Percent 2 8 4 11 3" xfId="39515"/>
    <cellStyle name="Percent 2 8 4 12" xfId="39516"/>
    <cellStyle name="Percent 2 8 4 12 2" xfId="39517"/>
    <cellStyle name="Percent 2 8 4 12 2 2" xfId="39518"/>
    <cellStyle name="Percent 2 8 4 12 3" xfId="39519"/>
    <cellStyle name="Percent 2 8 4 13" xfId="39520"/>
    <cellStyle name="Percent 2 8 4 13 2" xfId="39521"/>
    <cellStyle name="Percent 2 8 4 13 2 2" xfId="39522"/>
    <cellStyle name="Percent 2 8 4 13 3" xfId="39523"/>
    <cellStyle name="Percent 2 8 4 14" xfId="39524"/>
    <cellStyle name="Percent 2 8 4 14 2" xfId="39525"/>
    <cellStyle name="Percent 2 8 4 14 2 2" xfId="39526"/>
    <cellStyle name="Percent 2 8 4 14 3" xfId="39527"/>
    <cellStyle name="Percent 2 8 4 15" xfId="39528"/>
    <cellStyle name="Percent 2 8 4 15 2" xfId="39529"/>
    <cellStyle name="Percent 2 8 4 15 2 2" xfId="39530"/>
    <cellStyle name="Percent 2 8 4 15 3" xfId="39531"/>
    <cellStyle name="Percent 2 8 4 16" xfId="39532"/>
    <cellStyle name="Percent 2 8 4 16 2" xfId="39533"/>
    <cellStyle name="Percent 2 8 4 17" xfId="39534"/>
    <cellStyle name="Percent 2 8 4 18" xfId="39535"/>
    <cellStyle name="Percent 2 8 4 19" xfId="39536"/>
    <cellStyle name="Percent 2 8 4 2" xfId="39537"/>
    <cellStyle name="Percent 2 8 4 2 10" xfId="39538"/>
    <cellStyle name="Percent 2 8 4 2 2" xfId="39539"/>
    <cellStyle name="Percent 2 8 4 2 2 2" xfId="39540"/>
    <cellStyle name="Percent 2 8 4 2 3" xfId="39541"/>
    <cellStyle name="Percent 2 8 4 2 4" xfId="39542"/>
    <cellStyle name="Percent 2 8 4 2 5" xfId="39543"/>
    <cellStyle name="Percent 2 8 4 2 6" xfId="39544"/>
    <cellStyle name="Percent 2 8 4 2 7" xfId="39545"/>
    <cellStyle name="Percent 2 8 4 2 8" xfId="39546"/>
    <cellStyle name="Percent 2 8 4 2 9" xfId="39547"/>
    <cellStyle name="Percent 2 8 4 20" xfId="39548"/>
    <cellStyle name="Percent 2 8 4 21" xfId="39549"/>
    <cellStyle name="Percent 2 8 4 22" xfId="39550"/>
    <cellStyle name="Percent 2 8 4 23" xfId="39551"/>
    <cellStyle name="Percent 2 8 4 24" xfId="39552"/>
    <cellStyle name="Percent 2 8 4 3" xfId="39553"/>
    <cellStyle name="Percent 2 8 4 3 10" xfId="39554"/>
    <cellStyle name="Percent 2 8 4 3 2" xfId="39555"/>
    <cellStyle name="Percent 2 8 4 3 2 2" xfId="39556"/>
    <cellStyle name="Percent 2 8 4 3 3" xfId="39557"/>
    <cellStyle name="Percent 2 8 4 3 4" xfId="39558"/>
    <cellStyle name="Percent 2 8 4 3 5" xfId="39559"/>
    <cellStyle name="Percent 2 8 4 3 6" xfId="39560"/>
    <cellStyle name="Percent 2 8 4 3 7" xfId="39561"/>
    <cellStyle name="Percent 2 8 4 3 8" xfId="39562"/>
    <cellStyle name="Percent 2 8 4 3 9" xfId="39563"/>
    <cellStyle name="Percent 2 8 4 4" xfId="39564"/>
    <cellStyle name="Percent 2 8 4 4 2" xfId="39565"/>
    <cellStyle name="Percent 2 8 4 4 2 2" xfId="39566"/>
    <cellStyle name="Percent 2 8 4 4 3" xfId="39567"/>
    <cellStyle name="Percent 2 8 4 5" xfId="39568"/>
    <cellStyle name="Percent 2 8 4 5 2" xfId="39569"/>
    <cellStyle name="Percent 2 8 4 5 2 2" xfId="39570"/>
    <cellStyle name="Percent 2 8 4 5 3" xfId="39571"/>
    <cellStyle name="Percent 2 8 4 6" xfId="39572"/>
    <cellStyle name="Percent 2 8 4 6 2" xfId="39573"/>
    <cellStyle name="Percent 2 8 4 6 2 2" xfId="39574"/>
    <cellStyle name="Percent 2 8 4 6 3" xfId="39575"/>
    <cellStyle name="Percent 2 8 4 7" xfId="39576"/>
    <cellStyle name="Percent 2 8 4 7 2" xfId="39577"/>
    <cellStyle name="Percent 2 8 4 7 2 2" xfId="39578"/>
    <cellStyle name="Percent 2 8 4 7 3" xfId="39579"/>
    <cellStyle name="Percent 2 8 4 8" xfId="39580"/>
    <cellStyle name="Percent 2 8 4 8 2" xfId="39581"/>
    <cellStyle name="Percent 2 8 4 8 2 2" xfId="39582"/>
    <cellStyle name="Percent 2 8 4 8 3" xfId="39583"/>
    <cellStyle name="Percent 2 8 4 9" xfId="39584"/>
    <cellStyle name="Percent 2 8 4 9 2" xfId="39585"/>
    <cellStyle name="Percent 2 8 4 9 2 2" xfId="39586"/>
    <cellStyle name="Percent 2 8 4 9 3" xfId="39587"/>
    <cellStyle name="Percent 2 8 5" xfId="39588"/>
    <cellStyle name="Percent 2 8 5 10" xfId="39589"/>
    <cellStyle name="Percent 2 8 5 10 2" xfId="39590"/>
    <cellStyle name="Percent 2 8 5 10 2 2" xfId="39591"/>
    <cellStyle name="Percent 2 8 5 10 3" xfId="39592"/>
    <cellStyle name="Percent 2 8 5 11" xfId="39593"/>
    <cellStyle name="Percent 2 8 5 11 2" xfId="39594"/>
    <cellStyle name="Percent 2 8 5 11 2 2" xfId="39595"/>
    <cellStyle name="Percent 2 8 5 11 3" xfId="39596"/>
    <cellStyle name="Percent 2 8 5 12" xfId="39597"/>
    <cellStyle name="Percent 2 8 5 12 2" xfId="39598"/>
    <cellStyle name="Percent 2 8 5 12 2 2" xfId="39599"/>
    <cellStyle name="Percent 2 8 5 12 3" xfId="39600"/>
    <cellStyle name="Percent 2 8 5 13" xfId="39601"/>
    <cellStyle name="Percent 2 8 5 13 2" xfId="39602"/>
    <cellStyle name="Percent 2 8 5 13 2 2" xfId="39603"/>
    <cellStyle name="Percent 2 8 5 13 3" xfId="39604"/>
    <cellStyle name="Percent 2 8 5 14" xfId="39605"/>
    <cellStyle name="Percent 2 8 5 14 2" xfId="39606"/>
    <cellStyle name="Percent 2 8 5 14 2 2" xfId="39607"/>
    <cellStyle name="Percent 2 8 5 14 3" xfId="39608"/>
    <cellStyle name="Percent 2 8 5 15" xfId="39609"/>
    <cellStyle name="Percent 2 8 5 15 2" xfId="39610"/>
    <cellStyle name="Percent 2 8 5 15 2 2" xfId="39611"/>
    <cellStyle name="Percent 2 8 5 15 3" xfId="39612"/>
    <cellStyle name="Percent 2 8 5 16" xfId="39613"/>
    <cellStyle name="Percent 2 8 5 16 2" xfId="39614"/>
    <cellStyle name="Percent 2 8 5 17" xfId="39615"/>
    <cellStyle name="Percent 2 8 5 18" xfId="39616"/>
    <cellStyle name="Percent 2 8 5 19" xfId="39617"/>
    <cellStyle name="Percent 2 8 5 2" xfId="39618"/>
    <cellStyle name="Percent 2 8 5 2 10" xfId="39619"/>
    <cellStyle name="Percent 2 8 5 2 2" xfId="39620"/>
    <cellStyle name="Percent 2 8 5 2 2 2" xfId="39621"/>
    <cellStyle name="Percent 2 8 5 2 3" xfId="39622"/>
    <cellStyle name="Percent 2 8 5 2 4" xfId="39623"/>
    <cellStyle name="Percent 2 8 5 2 5" xfId="39624"/>
    <cellStyle name="Percent 2 8 5 2 6" xfId="39625"/>
    <cellStyle name="Percent 2 8 5 2 7" xfId="39626"/>
    <cellStyle name="Percent 2 8 5 2 8" xfId="39627"/>
    <cellStyle name="Percent 2 8 5 2 9" xfId="39628"/>
    <cellStyle name="Percent 2 8 5 20" xfId="39629"/>
    <cellStyle name="Percent 2 8 5 21" xfId="39630"/>
    <cellStyle name="Percent 2 8 5 22" xfId="39631"/>
    <cellStyle name="Percent 2 8 5 23" xfId="39632"/>
    <cellStyle name="Percent 2 8 5 24" xfId="39633"/>
    <cellStyle name="Percent 2 8 5 3" xfId="39634"/>
    <cellStyle name="Percent 2 8 5 3 10" xfId="39635"/>
    <cellStyle name="Percent 2 8 5 3 2" xfId="39636"/>
    <cellStyle name="Percent 2 8 5 3 2 2" xfId="39637"/>
    <cellStyle name="Percent 2 8 5 3 3" xfId="39638"/>
    <cellStyle name="Percent 2 8 5 3 4" xfId="39639"/>
    <cellStyle name="Percent 2 8 5 3 5" xfId="39640"/>
    <cellStyle name="Percent 2 8 5 3 6" xfId="39641"/>
    <cellStyle name="Percent 2 8 5 3 7" xfId="39642"/>
    <cellStyle name="Percent 2 8 5 3 8" xfId="39643"/>
    <cellStyle name="Percent 2 8 5 3 9" xfId="39644"/>
    <cellStyle name="Percent 2 8 5 4" xfId="39645"/>
    <cellStyle name="Percent 2 8 5 4 2" xfId="39646"/>
    <cellStyle name="Percent 2 8 5 4 2 2" xfId="39647"/>
    <cellStyle name="Percent 2 8 5 4 3" xfId="39648"/>
    <cellStyle name="Percent 2 8 5 5" xfId="39649"/>
    <cellStyle name="Percent 2 8 5 5 2" xfId="39650"/>
    <cellStyle name="Percent 2 8 5 5 2 2" xfId="39651"/>
    <cellStyle name="Percent 2 8 5 5 3" xfId="39652"/>
    <cellStyle name="Percent 2 8 5 6" xfId="39653"/>
    <cellStyle name="Percent 2 8 5 6 2" xfId="39654"/>
    <cellStyle name="Percent 2 8 5 6 2 2" xfId="39655"/>
    <cellStyle name="Percent 2 8 5 6 3" xfId="39656"/>
    <cellStyle name="Percent 2 8 5 7" xfId="39657"/>
    <cellStyle name="Percent 2 8 5 7 2" xfId="39658"/>
    <cellStyle name="Percent 2 8 5 7 2 2" xfId="39659"/>
    <cellStyle name="Percent 2 8 5 7 3" xfId="39660"/>
    <cellStyle name="Percent 2 8 5 8" xfId="39661"/>
    <cellStyle name="Percent 2 8 5 8 2" xfId="39662"/>
    <cellStyle name="Percent 2 8 5 8 2 2" xfId="39663"/>
    <cellStyle name="Percent 2 8 5 8 3" xfId="39664"/>
    <cellStyle name="Percent 2 8 5 9" xfId="39665"/>
    <cellStyle name="Percent 2 8 5 9 2" xfId="39666"/>
    <cellStyle name="Percent 2 8 5 9 2 2" xfId="39667"/>
    <cellStyle name="Percent 2 8 5 9 3" xfId="39668"/>
    <cellStyle name="Percent 2 8 6" xfId="39669"/>
    <cellStyle name="Percent 2 8 6 10" xfId="39670"/>
    <cellStyle name="Percent 2 8 6 2" xfId="39671"/>
    <cellStyle name="Percent 2 8 6 2 2" xfId="39672"/>
    <cellStyle name="Percent 2 8 6 3" xfId="39673"/>
    <cellStyle name="Percent 2 8 6 4" xfId="39674"/>
    <cellStyle name="Percent 2 8 6 5" xfId="39675"/>
    <cellStyle name="Percent 2 8 6 6" xfId="39676"/>
    <cellStyle name="Percent 2 8 6 7" xfId="39677"/>
    <cellStyle name="Percent 2 8 6 8" xfId="39678"/>
    <cellStyle name="Percent 2 8 6 9" xfId="39679"/>
    <cellStyle name="Percent 2 8 7" xfId="39680"/>
    <cellStyle name="Percent 2 8 7 10" xfId="39681"/>
    <cellStyle name="Percent 2 8 7 2" xfId="39682"/>
    <cellStyle name="Percent 2 8 7 2 2" xfId="39683"/>
    <cellStyle name="Percent 2 8 7 3" xfId="39684"/>
    <cellStyle name="Percent 2 8 7 4" xfId="39685"/>
    <cellStyle name="Percent 2 8 7 5" xfId="39686"/>
    <cellStyle name="Percent 2 8 7 6" xfId="39687"/>
    <cellStyle name="Percent 2 8 7 7" xfId="39688"/>
    <cellStyle name="Percent 2 8 7 8" xfId="39689"/>
    <cellStyle name="Percent 2 8 7 9" xfId="39690"/>
    <cellStyle name="Percent 2 8 8" xfId="39691"/>
    <cellStyle name="Percent 2 8 8 2" xfId="39692"/>
    <cellStyle name="Percent 2 8 8 2 2" xfId="39693"/>
    <cellStyle name="Percent 2 8 8 3" xfId="39694"/>
    <cellStyle name="Percent 2 8 9" xfId="39695"/>
    <cellStyle name="Percent 2 8 9 2" xfId="39696"/>
    <cellStyle name="Percent 2 8 9 2 2" xfId="39697"/>
    <cellStyle name="Percent 2 8 9 3" xfId="39698"/>
    <cellStyle name="Percent 2 80" xfId="39699"/>
    <cellStyle name="Percent 2 81" xfId="39700"/>
    <cellStyle name="Percent 2 82" xfId="39701"/>
    <cellStyle name="Percent 2 83" xfId="39702"/>
    <cellStyle name="Percent 2 84" xfId="39703"/>
    <cellStyle name="Percent 2 85" xfId="39704"/>
    <cellStyle name="Percent 2 86" xfId="39705"/>
    <cellStyle name="Percent 2 87" xfId="39706"/>
    <cellStyle name="Percent 2 88" xfId="39707"/>
    <cellStyle name="Percent 2 89" xfId="39708"/>
    <cellStyle name="Percent 2 9" xfId="39709"/>
    <cellStyle name="Percent 2 9 10" xfId="39710"/>
    <cellStyle name="Percent 2 9 10 2" xfId="39711"/>
    <cellStyle name="Percent 2 9 10 2 2" xfId="39712"/>
    <cellStyle name="Percent 2 9 10 3" xfId="39713"/>
    <cellStyle name="Percent 2 9 11" xfId="39714"/>
    <cellStyle name="Percent 2 9 11 2" xfId="39715"/>
    <cellStyle name="Percent 2 9 11 2 2" xfId="39716"/>
    <cellStyle name="Percent 2 9 11 3" xfId="39717"/>
    <cellStyle name="Percent 2 9 12" xfId="39718"/>
    <cellStyle name="Percent 2 9 12 2" xfId="39719"/>
    <cellStyle name="Percent 2 9 12 2 2" xfId="39720"/>
    <cellStyle name="Percent 2 9 12 3" xfId="39721"/>
    <cellStyle name="Percent 2 9 13" xfId="39722"/>
    <cellStyle name="Percent 2 9 13 2" xfId="39723"/>
    <cellStyle name="Percent 2 9 13 2 2" xfId="39724"/>
    <cellStyle name="Percent 2 9 13 3" xfId="39725"/>
    <cellStyle name="Percent 2 9 14" xfId="39726"/>
    <cellStyle name="Percent 2 9 14 2" xfId="39727"/>
    <cellStyle name="Percent 2 9 14 2 2" xfId="39728"/>
    <cellStyle name="Percent 2 9 14 3" xfId="39729"/>
    <cellStyle name="Percent 2 9 15" xfId="39730"/>
    <cellStyle name="Percent 2 9 15 2" xfId="39731"/>
    <cellStyle name="Percent 2 9 15 2 2" xfId="39732"/>
    <cellStyle name="Percent 2 9 15 3" xfId="39733"/>
    <cellStyle name="Percent 2 9 16" xfId="39734"/>
    <cellStyle name="Percent 2 9 16 2" xfId="39735"/>
    <cellStyle name="Percent 2 9 16 2 2" xfId="39736"/>
    <cellStyle name="Percent 2 9 16 3" xfId="39737"/>
    <cellStyle name="Percent 2 9 17" xfId="39738"/>
    <cellStyle name="Percent 2 9 17 2" xfId="39739"/>
    <cellStyle name="Percent 2 9 17 2 2" xfId="39740"/>
    <cellStyle name="Percent 2 9 17 3" xfId="39741"/>
    <cellStyle name="Percent 2 9 18" xfId="39742"/>
    <cellStyle name="Percent 2 9 18 2" xfId="39743"/>
    <cellStyle name="Percent 2 9 18 2 2" xfId="39744"/>
    <cellStyle name="Percent 2 9 18 3" xfId="39745"/>
    <cellStyle name="Percent 2 9 19" xfId="39746"/>
    <cellStyle name="Percent 2 9 19 2" xfId="39747"/>
    <cellStyle name="Percent 2 9 19 2 2" xfId="39748"/>
    <cellStyle name="Percent 2 9 19 3" xfId="39749"/>
    <cellStyle name="Percent 2 9 2" xfId="39750"/>
    <cellStyle name="Percent 2 9 2 10" xfId="39751"/>
    <cellStyle name="Percent 2 9 2 10 2" xfId="39752"/>
    <cellStyle name="Percent 2 9 2 10 2 2" xfId="39753"/>
    <cellStyle name="Percent 2 9 2 10 3" xfId="39754"/>
    <cellStyle name="Percent 2 9 2 11" xfId="39755"/>
    <cellStyle name="Percent 2 9 2 11 2" xfId="39756"/>
    <cellStyle name="Percent 2 9 2 11 2 2" xfId="39757"/>
    <cellStyle name="Percent 2 9 2 11 3" xfId="39758"/>
    <cellStyle name="Percent 2 9 2 12" xfId="39759"/>
    <cellStyle name="Percent 2 9 2 12 2" xfId="39760"/>
    <cellStyle name="Percent 2 9 2 12 2 2" xfId="39761"/>
    <cellStyle name="Percent 2 9 2 12 3" xfId="39762"/>
    <cellStyle name="Percent 2 9 2 13" xfId="39763"/>
    <cellStyle name="Percent 2 9 2 13 2" xfId="39764"/>
    <cellStyle name="Percent 2 9 2 13 2 2" xfId="39765"/>
    <cellStyle name="Percent 2 9 2 13 3" xfId="39766"/>
    <cellStyle name="Percent 2 9 2 14" xfId="39767"/>
    <cellStyle name="Percent 2 9 2 14 2" xfId="39768"/>
    <cellStyle name="Percent 2 9 2 14 2 2" xfId="39769"/>
    <cellStyle name="Percent 2 9 2 14 3" xfId="39770"/>
    <cellStyle name="Percent 2 9 2 15" xfId="39771"/>
    <cellStyle name="Percent 2 9 2 15 2" xfId="39772"/>
    <cellStyle name="Percent 2 9 2 15 2 2" xfId="39773"/>
    <cellStyle name="Percent 2 9 2 15 3" xfId="39774"/>
    <cellStyle name="Percent 2 9 2 16" xfId="39775"/>
    <cellStyle name="Percent 2 9 2 16 2" xfId="39776"/>
    <cellStyle name="Percent 2 9 2 17" xfId="39777"/>
    <cellStyle name="Percent 2 9 2 18" xfId="39778"/>
    <cellStyle name="Percent 2 9 2 19" xfId="39779"/>
    <cellStyle name="Percent 2 9 2 2" xfId="39780"/>
    <cellStyle name="Percent 2 9 2 2 10" xfId="39781"/>
    <cellStyle name="Percent 2 9 2 2 2" xfId="39782"/>
    <cellStyle name="Percent 2 9 2 2 2 2" xfId="39783"/>
    <cellStyle name="Percent 2 9 2 2 3" xfId="39784"/>
    <cellStyle name="Percent 2 9 2 2 4" xfId="39785"/>
    <cellStyle name="Percent 2 9 2 2 5" xfId="39786"/>
    <cellStyle name="Percent 2 9 2 2 6" xfId="39787"/>
    <cellStyle name="Percent 2 9 2 2 7" xfId="39788"/>
    <cellStyle name="Percent 2 9 2 2 8" xfId="39789"/>
    <cellStyle name="Percent 2 9 2 2 9" xfId="39790"/>
    <cellStyle name="Percent 2 9 2 20" xfId="39791"/>
    <cellStyle name="Percent 2 9 2 21" xfId="39792"/>
    <cellStyle name="Percent 2 9 2 22" xfId="39793"/>
    <cellStyle name="Percent 2 9 2 23" xfId="39794"/>
    <cellStyle name="Percent 2 9 2 24" xfId="39795"/>
    <cellStyle name="Percent 2 9 2 3" xfId="39796"/>
    <cellStyle name="Percent 2 9 2 3 10" xfId="39797"/>
    <cellStyle name="Percent 2 9 2 3 2" xfId="39798"/>
    <cellStyle name="Percent 2 9 2 3 2 2" xfId="39799"/>
    <cellStyle name="Percent 2 9 2 3 3" xfId="39800"/>
    <cellStyle name="Percent 2 9 2 3 4" xfId="39801"/>
    <cellStyle name="Percent 2 9 2 3 5" xfId="39802"/>
    <cellStyle name="Percent 2 9 2 3 6" xfId="39803"/>
    <cellStyle name="Percent 2 9 2 3 7" xfId="39804"/>
    <cellStyle name="Percent 2 9 2 3 8" xfId="39805"/>
    <cellStyle name="Percent 2 9 2 3 9" xfId="39806"/>
    <cellStyle name="Percent 2 9 2 4" xfId="39807"/>
    <cellStyle name="Percent 2 9 2 4 2" xfId="39808"/>
    <cellStyle name="Percent 2 9 2 4 2 2" xfId="39809"/>
    <cellStyle name="Percent 2 9 2 4 3" xfId="39810"/>
    <cellStyle name="Percent 2 9 2 5" xfId="39811"/>
    <cellStyle name="Percent 2 9 2 5 2" xfId="39812"/>
    <cellStyle name="Percent 2 9 2 5 2 2" xfId="39813"/>
    <cellStyle name="Percent 2 9 2 5 3" xfId="39814"/>
    <cellStyle name="Percent 2 9 2 6" xfId="39815"/>
    <cellStyle name="Percent 2 9 2 6 2" xfId="39816"/>
    <cellStyle name="Percent 2 9 2 6 2 2" xfId="39817"/>
    <cellStyle name="Percent 2 9 2 6 3" xfId="39818"/>
    <cellStyle name="Percent 2 9 2 7" xfId="39819"/>
    <cellStyle name="Percent 2 9 2 7 2" xfId="39820"/>
    <cellStyle name="Percent 2 9 2 7 2 2" xfId="39821"/>
    <cellStyle name="Percent 2 9 2 7 3" xfId="39822"/>
    <cellStyle name="Percent 2 9 2 8" xfId="39823"/>
    <cellStyle name="Percent 2 9 2 8 2" xfId="39824"/>
    <cellStyle name="Percent 2 9 2 8 2 2" xfId="39825"/>
    <cellStyle name="Percent 2 9 2 8 3" xfId="39826"/>
    <cellStyle name="Percent 2 9 2 9" xfId="39827"/>
    <cellStyle name="Percent 2 9 2 9 2" xfId="39828"/>
    <cellStyle name="Percent 2 9 2 9 2 2" xfId="39829"/>
    <cellStyle name="Percent 2 9 2 9 3" xfId="39830"/>
    <cellStyle name="Percent 2 9 20" xfId="39831"/>
    <cellStyle name="Percent 2 9 20 2" xfId="39832"/>
    <cellStyle name="Percent 2 9 21" xfId="39833"/>
    <cellStyle name="Percent 2 9 22" xfId="39834"/>
    <cellStyle name="Percent 2 9 23" xfId="39835"/>
    <cellStyle name="Percent 2 9 24" xfId="39836"/>
    <cellStyle name="Percent 2 9 25" xfId="39837"/>
    <cellStyle name="Percent 2 9 26" xfId="39838"/>
    <cellStyle name="Percent 2 9 27" xfId="39839"/>
    <cellStyle name="Percent 2 9 28" xfId="39840"/>
    <cellStyle name="Percent 2 9 3" xfId="39841"/>
    <cellStyle name="Percent 2 9 3 10" xfId="39842"/>
    <cellStyle name="Percent 2 9 3 10 2" xfId="39843"/>
    <cellStyle name="Percent 2 9 3 10 2 2" xfId="39844"/>
    <cellStyle name="Percent 2 9 3 10 3" xfId="39845"/>
    <cellStyle name="Percent 2 9 3 11" xfId="39846"/>
    <cellStyle name="Percent 2 9 3 11 2" xfId="39847"/>
    <cellStyle name="Percent 2 9 3 11 2 2" xfId="39848"/>
    <cellStyle name="Percent 2 9 3 11 3" xfId="39849"/>
    <cellStyle name="Percent 2 9 3 12" xfId="39850"/>
    <cellStyle name="Percent 2 9 3 12 2" xfId="39851"/>
    <cellStyle name="Percent 2 9 3 12 2 2" xfId="39852"/>
    <cellStyle name="Percent 2 9 3 12 3" xfId="39853"/>
    <cellStyle name="Percent 2 9 3 13" xfId="39854"/>
    <cellStyle name="Percent 2 9 3 13 2" xfId="39855"/>
    <cellStyle name="Percent 2 9 3 13 2 2" xfId="39856"/>
    <cellStyle name="Percent 2 9 3 13 3" xfId="39857"/>
    <cellStyle name="Percent 2 9 3 14" xfId="39858"/>
    <cellStyle name="Percent 2 9 3 14 2" xfId="39859"/>
    <cellStyle name="Percent 2 9 3 14 2 2" xfId="39860"/>
    <cellStyle name="Percent 2 9 3 14 3" xfId="39861"/>
    <cellStyle name="Percent 2 9 3 15" xfId="39862"/>
    <cellStyle name="Percent 2 9 3 15 2" xfId="39863"/>
    <cellStyle name="Percent 2 9 3 15 2 2" xfId="39864"/>
    <cellStyle name="Percent 2 9 3 15 3" xfId="39865"/>
    <cellStyle name="Percent 2 9 3 16" xfId="39866"/>
    <cellStyle name="Percent 2 9 3 16 2" xfId="39867"/>
    <cellStyle name="Percent 2 9 3 17" xfId="39868"/>
    <cellStyle name="Percent 2 9 3 18" xfId="39869"/>
    <cellStyle name="Percent 2 9 3 19" xfId="39870"/>
    <cellStyle name="Percent 2 9 3 2" xfId="39871"/>
    <cellStyle name="Percent 2 9 3 2 10" xfId="39872"/>
    <cellStyle name="Percent 2 9 3 2 2" xfId="39873"/>
    <cellStyle name="Percent 2 9 3 2 2 2" xfId="39874"/>
    <cellStyle name="Percent 2 9 3 2 3" xfId="39875"/>
    <cellStyle name="Percent 2 9 3 2 4" xfId="39876"/>
    <cellStyle name="Percent 2 9 3 2 5" xfId="39877"/>
    <cellStyle name="Percent 2 9 3 2 6" xfId="39878"/>
    <cellStyle name="Percent 2 9 3 2 7" xfId="39879"/>
    <cellStyle name="Percent 2 9 3 2 8" xfId="39880"/>
    <cellStyle name="Percent 2 9 3 2 9" xfId="39881"/>
    <cellStyle name="Percent 2 9 3 20" xfId="39882"/>
    <cellStyle name="Percent 2 9 3 21" xfId="39883"/>
    <cellStyle name="Percent 2 9 3 22" xfId="39884"/>
    <cellStyle name="Percent 2 9 3 23" xfId="39885"/>
    <cellStyle name="Percent 2 9 3 24" xfId="39886"/>
    <cellStyle name="Percent 2 9 3 3" xfId="39887"/>
    <cellStyle name="Percent 2 9 3 3 10" xfId="39888"/>
    <cellStyle name="Percent 2 9 3 3 2" xfId="39889"/>
    <cellStyle name="Percent 2 9 3 3 2 2" xfId="39890"/>
    <cellStyle name="Percent 2 9 3 3 3" xfId="39891"/>
    <cellStyle name="Percent 2 9 3 3 4" xfId="39892"/>
    <cellStyle name="Percent 2 9 3 3 5" xfId="39893"/>
    <cellStyle name="Percent 2 9 3 3 6" xfId="39894"/>
    <cellStyle name="Percent 2 9 3 3 7" xfId="39895"/>
    <cellStyle name="Percent 2 9 3 3 8" xfId="39896"/>
    <cellStyle name="Percent 2 9 3 3 9" xfId="39897"/>
    <cellStyle name="Percent 2 9 3 4" xfId="39898"/>
    <cellStyle name="Percent 2 9 3 4 2" xfId="39899"/>
    <cellStyle name="Percent 2 9 3 4 2 2" xfId="39900"/>
    <cellStyle name="Percent 2 9 3 4 3" xfId="39901"/>
    <cellStyle name="Percent 2 9 3 5" xfId="39902"/>
    <cellStyle name="Percent 2 9 3 5 2" xfId="39903"/>
    <cellStyle name="Percent 2 9 3 5 2 2" xfId="39904"/>
    <cellStyle name="Percent 2 9 3 5 3" xfId="39905"/>
    <cellStyle name="Percent 2 9 3 6" xfId="39906"/>
    <cellStyle name="Percent 2 9 3 6 2" xfId="39907"/>
    <cellStyle name="Percent 2 9 3 6 2 2" xfId="39908"/>
    <cellStyle name="Percent 2 9 3 6 3" xfId="39909"/>
    <cellStyle name="Percent 2 9 3 7" xfId="39910"/>
    <cellStyle name="Percent 2 9 3 7 2" xfId="39911"/>
    <cellStyle name="Percent 2 9 3 7 2 2" xfId="39912"/>
    <cellStyle name="Percent 2 9 3 7 3" xfId="39913"/>
    <cellStyle name="Percent 2 9 3 8" xfId="39914"/>
    <cellStyle name="Percent 2 9 3 8 2" xfId="39915"/>
    <cellStyle name="Percent 2 9 3 8 2 2" xfId="39916"/>
    <cellStyle name="Percent 2 9 3 8 3" xfId="39917"/>
    <cellStyle name="Percent 2 9 3 9" xfId="39918"/>
    <cellStyle name="Percent 2 9 3 9 2" xfId="39919"/>
    <cellStyle name="Percent 2 9 3 9 2 2" xfId="39920"/>
    <cellStyle name="Percent 2 9 3 9 3" xfId="39921"/>
    <cellStyle name="Percent 2 9 4" xfId="39922"/>
    <cellStyle name="Percent 2 9 4 10" xfId="39923"/>
    <cellStyle name="Percent 2 9 4 10 2" xfId="39924"/>
    <cellStyle name="Percent 2 9 4 10 2 2" xfId="39925"/>
    <cellStyle name="Percent 2 9 4 10 3" xfId="39926"/>
    <cellStyle name="Percent 2 9 4 11" xfId="39927"/>
    <cellStyle name="Percent 2 9 4 11 2" xfId="39928"/>
    <cellStyle name="Percent 2 9 4 11 2 2" xfId="39929"/>
    <cellStyle name="Percent 2 9 4 11 3" xfId="39930"/>
    <cellStyle name="Percent 2 9 4 12" xfId="39931"/>
    <cellStyle name="Percent 2 9 4 12 2" xfId="39932"/>
    <cellStyle name="Percent 2 9 4 12 2 2" xfId="39933"/>
    <cellStyle name="Percent 2 9 4 12 3" xfId="39934"/>
    <cellStyle name="Percent 2 9 4 13" xfId="39935"/>
    <cellStyle name="Percent 2 9 4 13 2" xfId="39936"/>
    <cellStyle name="Percent 2 9 4 13 2 2" xfId="39937"/>
    <cellStyle name="Percent 2 9 4 13 3" xfId="39938"/>
    <cellStyle name="Percent 2 9 4 14" xfId="39939"/>
    <cellStyle name="Percent 2 9 4 14 2" xfId="39940"/>
    <cellStyle name="Percent 2 9 4 14 2 2" xfId="39941"/>
    <cellStyle name="Percent 2 9 4 14 3" xfId="39942"/>
    <cellStyle name="Percent 2 9 4 15" xfId="39943"/>
    <cellStyle name="Percent 2 9 4 15 2" xfId="39944"/>
    <cellStyle name="Percent 2 9 4 15 2 2" xfId="39945"/>
    <cellStyle name="Percent 2 9 4 15 3" xfId="39946"/>
    <cellStyle name="Percent 2 9 4 16" xfId="39947"/>
    <cellStyle name="Percent 2 9 4 16 2" xfId="39948"/>
    <cellStyle name="Percent 2 9 4 17" xfId="39949"/>
    <cellStyle name="Percent 2 9 4 18" xfId="39950"/>
    <cellStyle name="Percent 2 9 4 19" xfId="39951"/>
    <cellStyle name="Percent 2 9 4 2" xfId="39952"/>
    <cellStyle name="Percent 2 9 4 2 10" xfId="39953"/>
    <cellStyle name="Percent 2 9 4 2 2" xfId="39954"/>
    <cellStyle name="Percent 2 9 4 2 2 2" xfId="39955"/>
    <cellStyle name="Percent 2 9 4 2 3" xfId="39956"/>
    <cellStyle name="Percent 2 9 4 2 4" xfId="39957"/>
    <cellStyle name="Percent 2 9 4 2 5" xfId="39958"/>
    <cellStyle name="Percent 2 9 4 2 6" xfId="39959"/>
    <cellStyle name="Percent 2 9 4 2 7" xfId="39960"/>
    <cellStyle name="Percent 2 9 4 2 8" xfId="39961"/>
    <cellStyle name="Percent 2 9 4 2 9" xfId="39962"/>
    <cellStyle name="Percent 2 9 4 20" xfId="39963"/>
    <cellStyle name="Percent 2 9 4 21" xfId="39964"/>
    <cellStyle name="Percent 2 9 4 22" xfId="39965"/>
    <cellStyle name="Percent 2 9 4 23" xfId="39966"/>
    <cellStyle name="Percent 2 9 4 24" xfId="39967"/>
    <cellStyle name="Percent 2 9 4 3" xfId="39968"/>
    <cellStyle name="Percent 2 9 4 3 10" xfId="39969"/>
    <cellStyle name="Percent 2 9 4 3 2" xfId="39970"/>
    <cellStyle name="Percent 2 9 4 3 2 2" xfId="39971"/>
    <cellStyle name="Percent 2 9 4 3 3" xfId="39972"/>
    <cellStyle name="Percent 2 9 4 3 4" xfId="39973"/>
    <cellStyle name="Percent 2 9 4 3 5" xfId="39974"/>
    <cellStyle name="Percent 2 9 4 3 6" xfId="39975"/>
    <cellStyle name="Percent 2 9 4 3 7" xfId="39976"/>
    <cellStyle name="Percent 2 9 4 3 8" xfId="39977"/>
    <cellStyle name="Percent 2 9 4 3 9" xfId="39978"/>
    <cellStyle name="Percent 2 9 4 4" xfId="39979"/>
    <cellStyle name="Percent 2 9 4 4 2" xfId="39980"/>
    <cellStyle name="Percent 2 9 4 4 2 2" xfId="39981"/>
    <cellStyle name="Percent 2 9 4 4 3" xfId="39982"/>
    <cellStyle name="Percent 2 9 4 5" xfId="39983"/>
    <cellStyle name="Percent 2 9 4 5 2" xfId="39984"/>
    <cellStyle name="Percent 2 9 4 5 2 2" xfId="39985"/>
    <cellStyle name="Percent 2 9 4 5 3" xfId="39986"/>
    <cellStyle name="Percent 2 9 4 6" xfId="39987"/>
    <cellStyle name="Percent 2 9 4 6 2" xfId="39988"/>
    <cellStyle name="Percent 2 9 4 6 2 2" xfId="39989"/>
    <cellStyle name="Percent 2 9 4 6 3" xfId="39990"/>
    <cellStyle name="Percent 2 9 4 7" xfId="39991"/>
    <cellStyle name="Percent 2 9 4 7 2" xfId="39992"/>
    <cellStyle name="Percent 2 9 4 7 2 2" xfId="39993"/>
    <cellStyle name="Percent 2 9 4 7 3" xfId="39994"/>
    <cellStyle name="Percent 2 9 4 8" xfId="39995"/>
    <cellStyle name="Percent 2 9 4 8 2" xfId="39996"/>
    <cellStyle name="Percent 2 9 4 8 2 2" xfId="39997"/>
    <cellStyle name="Percent 2 9 4 8 3" xfId="39998"/>
    <cellStyle name="Percent 2 9 4 9" xfId="39999"/>
    <cellStyle name="Percent 2 9 4 9 2" xfId="40000"/>
    <cellStyle name="Percent 2 9 4 9 2 2" xfId="40001"/>
    <cellStyle name="Percent 2 9 4 9 3" xfId="40002"/>
    <cellStyle name="Percent 2 9 5" xfId="40003"/>
    <cellStyle name="Percent 2 9 5 10" xfId="40004"/>
    <cellStyle name="Percent 2 9 5 10 2" xfId="40005"/>
    <cellStyle name="Percent 2 9 5 10 2 2" xfId="40006"/>
    <cellStyle name="Percent 2 9 5 10 3" xfId="40007"/>
    <cellStyle name="Percent 2 9 5 11" xfId="40008"/>
    <cellStyle name="Percent 2 9 5 11 2" xfId="40009"/>
    <cellStyle name="Percent 2 9 5 11 2 2" xfId="40010"/>
    <cellStyle name="Percent 2 9 5 11 3" xfId="40011"/>
    <cellStyle name="Percent 2 9 5 12" xfId="40012"/>
    <cellStyle name="Percent 2 9 5 12 2" xfId="40013"/>
    <cellStyle name="Percent 2 9 5 12 2 2" xfId="40014"/>
    <cellStyle name="Percent 2 9 5 12 3" xfId="40015"/>
    <cellStyle name="Percent 2 9 5 13" xfId="40016"/>
    <cellStyle name="Percent 2 9 5 13 2" xfId="40017"/>
    <cellStyle name="Percent 2 9 5 13 2 2" xfId="40018"/>
    <cellStyle name="Percent 2 9 5 13 3" xfId="40019"/>
    <cellStyle name="Percent 2 9 5 14" xfId="40020"/>
    <cellStyle name="Percent 2 9 5 14 2" xfId="40021"/>
    <cellStyle name="Percent 2 9 5 14 2 2" xfId="40022"/>
    <cellStyle name="Percent 2 9 5 14 3" xfId="40023"/>
    <cellStyle name="Percent 2 9 5 15" xfId="40024"/>
    <cellStyle name="Percent 2 9 5 15 2" xfId="40025"/>
    <cellStyle name="Percent 2 9 5 15 2 2" xfId="40026"/>
    <cellStyle name="Percent 2 9 5 15 3" xfId="40027"/>
    <cellStyle name="Percent 2 9 5 16" xfId="40028"/>
    <cellStyle name="Percent 2 9 5 16 2" xfId="40029"/>
    <cellStyle name="Percent 2 9 5 17" xfId="40030"/>
    <cellStyle name="Percent 2 9 5 18" xfId="40031"/>
    <cellStyle name="Percent 2 9 5 19" xfId="40032"/>
    <cellStyle name="Percent 2 9 5 2" xfId="40033"/>
    <cellStyle name="Percent 2 9 5 2 10" xfId="40034"/>
    <cellStyle name="Percent 2 9 5 2 2" xfId="40035"/>
    <cellStyle name="Percent 2 9 5 2 2 2" xfId="40036"/>
    <cellStyle name="Percent 2 9 5 2 3" xfId="40037"/>
    <cellStyle name="Percent 2 9 5 2 4" xfId="40038"/>
    <cellStyle name="Percent 2 9 5 2 5" xfId="40039"/>
    <cellStyle name="Percent 2 9 5 2 6" xfId="40040"/>
    <cellStyle name="Percent 2 9 5 2 7" xfId="40041"/>
    <cellStyle name="Percent 2 9 5 2 8" xfId="40042"/>
    <cellStyle name="Percent 2 9 5 2 9" xfId="40043"/>
    <cellStyle name="Percent 2 9 5 20" xfId="40044"/>
    <cellStyle name="Percent 2 9 5 21" xfId="40045"/>
    <cellStyle name="Percent 2 9 5 22" xfId="40046"/>
    <cellStyle name="Percent 2 9 5 23" xfId="40047"/>
    <cellStyle name="Percent 2 9 5 24" xfId="40048"/>
    <cellStyle name="Percent 2 9 5 3" xfId="40049"/>
    <cellStyle name="Percent 2 9 5 3 10" xfId="40050"/>
    <cellStyle name="Percent 2 9 5 3 2" xfId="40051"/>
    <cellStyle name="Percent 2 9 5 3 2 2" xfId="40052"/>
    <cellStyle name="Percent 2 9 5 3 3" xfId="40053"/>
    <cellStyle name="Percent 2 9 5 3 4" xfId="40054"/>
    <cellStyle name="Percent 2 9 5 3 5" xfId="40055"/>
    <cellStyle name="Percent 2 9 5 3 6" xfId="40056"/>
    <cellStyle name="Percent 2 9 5 3 7" xfId="40057"/>
    <cellStyle name="Percent 2 9 5 3 8" xfId="40058"/>
    <cellStyle name="Percent 2 9 5 3 9" xfId="40059"/>
    <cellStyle name="Percent 2 9 5 4" xfId="40060"/>
    <cellStyle name="Percent 2 9 5 4 2" xfId="40061"/>
    <cellStyle name="Percent 2 9 5 4 2 2" xfId="40062"/>
    <cellStyle name="Percent 2 9 5 4 3" xfId="40063"/>
    <cellStyle name="Percent 2 9 5 5" xfId="40064"/>
    <cellStyle name="Percent 2 9 5 5 2" xfId="40065"/>
    <cellStyle name="Percent 2 9 5 5 2 2" xfId="40066"/>
    <cellStyle name="Percent 2 9 5 5 3" xfId="40067"/>
    <cellStyle name="Percent 2 9 5 6" xfId="40068"/>
    <cellStyle name="Percent 2 9 5 6 2" xfId="40069"/>
    <cellStyle name="Percent 2 9 5 6 2 2" xfId="40070"/>
    <cellStyle name="Percent 2 9 5 6 3" xfId="40071"/>
    <cellStyle name="Percent 2 9 5 7" xfId="40072"/>
    <cellStyle name="Percent 2 9 5 7 2" xfId="40073"/>
    <cellStyle name="Percent 2 9 5 7 2 2" xfId="40074"/>
    <cellStyle name="Percent 2 9 5 7 3" xfId="40075"/>
    <cellStyle name="Percent 2 9 5 8" xfId="40076"/>
    <cellStyle name="Percent 2 9 5 8 2" xfId="40077"/>
    <cellStyle name="Percent 2 9 5 8 2 2" xfId="40078"/>
    <cellStyle name="Percent 2 9 5 8 3" xfId="40079"/>
    <cellStyle name="Percent 2 9 5 9" xfId="40080"/>
    <cellStyle name="Percent 2 9 5 9 2" xfId="40081"/>
    <cellStyle name="Percent 2 9 5 9 2 2" xfId="40082"/>
    <cellStyle name="Percent 2 9 5 9 3" xfId="40083"/>
    <cellStyle name="Percent 2 9 6" xfId="40084"/>
    <cellStyle name="Percent 2 9 6 10" xfId="40085"/>
    <cellStyle name="Percent 2 9 6 2" xfId="40086"/>
    <cellStyle name="Percent 2 9 6 2 2" xfId="40087"/>
    <cellStyle name="Percent 2 9 6 3" xfId="40088"/>
    <cellStyle name="Percent 2 9 6 4" xfId="40089"/>
    <cellStyle name="Percent 2 9 6 5" xfId="40090"/>
    <cellStyle name="Percent 2 9 6 6" xfId="40091"/>
    <cellStyle name="Percent 2 9 6 7" xfId="40092"/>
    <cellStyle name="Percent 2 9 6 8" xfId="40093"/>
    <cellStyle name="Percent 2 9 6 9" xfId="40094"/>
    <cellStyle name="Percent 2 9 7" xfId="40095"/>
    <cellStyle name="Percent 2 9 7 10" xfId="40096"/>
    <cellStyle name="Percent 2 9 7 2" xfId="40097"/>
    <cellStyle name="Percent 2 9 7 2 2" xfId="40098"/>
    <cellStyle name="Percent 2 9 7 3" xfId="40099"/>
    <cellStyle name="Percent 2 9 7 4" xfId="40100"/>
    <cellStyle name="Percent 2 9 7 5" xfId="40101"/>
    <cellStyle name="Percent 2 9 7 6" xfId="40102"/>
    <cellStyle name="Percent 2 9 7 7" xfId="40103"/>
    <cellStyle name="Percent 2 9 7 8" xfId="40104"/>
    <cellStyle name="Percent 2 9 7 9" xfId="40105"/>
    <cellStyle name="Percent 2 9 8" xfId="40106"/>
    <cellStyle name="Percent 2 9 8 2" xfId="40107"/>
    <cellStyle name="Percent 2 9 8 2 2" xfId="40108"/>
    <cellStyle name="Percent 2 9 8 3" xfId="40109"/>
    <cellStyle name="Percent 2 9 9" xfId="40110"/>
    <cellStyle name="Percent 2 9 9 2" xfId="40111"/>
    <cellStyle name="Percent 2 9 9 2 2" xfId="40112"/>
    <cellStyle name="Percent 2 9 9 3" xfId="40113"/>
    <cellStyle name="Percent 2 90" xfId="40114"/>
    <cellStyle name="Percent 2 91" xfId="40115"/>
    <cellStyle name="Percent 3" xfId="40116"/>
    <cellStyle name="Percent 4" xfId="40117"/>
    <cellStyle name="Percent 4 10" xfId="40118"/>
    <cellStyle name="Percent 4 10 2" xfId="40119"/>
    <cellStyle name="Percent 4 10 2 2" xfId="40120"/>
    <cellStyle name="Percent 4 10 3" xfId="40121"/>
    <cellStyle name="Percent 4 11" xfId="40122"/>
    <cellStyle name="Percent 4 11 2" xfId="40123"/>
    <cellStyle name="Percent 4 11 2 2" xfId="40124"/>
    <cellStyle name="Percent 4 11 3" xfId="40125"/>
    <cellStyle name="Percent 4 12" xfId="40126"/>
    <cellStyle name="Percent 4 12 2" xfId="40127"/>
    <cellStyle name="Percent 4 12 2 2" xfId="40128"/>
    <cellStyle name="Percent 4 12 3" xfId="40129"/>
    <cellStyle name="Percent 4 13" xfId="40130"/>
    <cellStyle name="Percent 4 13 2" xfId="40131"/>
    <cellStyle name="Percent 4 13 2 2" xfId="40132"/>
    <cellStyle name="Percent 4 13 3" xfId="40133"/>
    <cellStyle name="Percent 4 14" xfId="40134"/>
    <cellStyle name="Percent 4 14 2" xfId="40135"/>
    <cellStyle name="Percent 4 14 2 2" xfId="40136"/>
    <cellStyle name="Percent 4 14 3" xfId="40137"/>
    <cellStyle name="Percent 4 15" xfId="40138"/>
    <cellStyle name="Percent 4 15 2" xfId="40139"/>
    <cellStyle name="Percent 4 15 2 2" xfId="40140"/>
    <cellStyle name="Percent 4 15 3" xfId="40141"/>
    <cellStyle name="Percent 4 16" xfId="40142"/>
    <cellStyle name="Percent 4 16 2" xfId="40143"/>
    <cellStyle name="Percent 4 16 2 2" xfId="40144"/>
    <cellStyle name="Percent 4 16 3" xfId="40145"/>
    <cellStyle name="Percent 4 17" xfId="40146"/>
    <cellStyle name="Percent 4 17 2" xfId="40147"/>
    <cellStyle name="Percent 4 17 2 2" xfId="40148"/>
    <cellStyle name="Percent 4 17 3" xfId="40149"/>
    <cellStyle name="Percent 4 18" xfId="40150"/>
    <cellStyle name="Percent 4 18 2" xfId="40151"/>
    <cellStyle name="Percent 4 18 2 2" xfId="40152"/>
    <cellStyle name="Percent 4 18 3" xfId="40153"/>
    <cellStyle name="Percent 4 19" xfId="40154"/>
    <cellStyle name="Percent 4 19 2" xfId="40155"/>
    <cellStyle name="Percent 4 19 2 2" xfId="40156"/>
    <cellStyle name="Percent 4 19 3" xfId="40157"/>
    <cellStyle name="Percent 4 2" xfId="40158"/>
    <cellStyle name="Percent 4 2 10" xfId="40159"/>
    <cellStyle name="Percent 4 2 10 2" xfId="40160"/>
    <cellStyle name="Percent 4 2 10 2 2" xfId="40161"/>
    <cellStyle name="Percent 4 2 10 3" xfId="40162"/>
    <cellStyle name="Percent 4 2 11" xfId="40163"/>
    <cellStyle name="Percent 4 2 11 2" xfId="40164"/>
    <cellStyle name="Percent 4 2 11 2 2" xfId="40165"/>
    <cellStyle name="Percent 4 2 11 3" xfId="40166"/>
    <cellStyle name="Percent 4 2 12" xfId="40167"/>
    <cellStyle name="Percent 4 2 12 2" xfId="40168"/>
    <cellStyle name="Percent 4 2 12 2 2" xfId="40169"/>
    <cellStyle name="Percent 4 2 12 3" xfId="40170"/>
    <cellStyle name="Percent 4 2 13" xfId="40171"/>
    <cellStyle name="Percent 4 2 13 2" xfId="40172"/>
    <cellStyle name="Percent 4 2 13 2 2" xfId="40173"/>
    <cellStyle name="Percent 4 2 13 3" xfId="40174"/>
    <cellStyle name="Percent 4 2 14" xfId="40175"/>
    <cellStyle name="Percent 4 2 14 2" xfId="40176"/>
    <cellStyle name="Percent 4 2 14 2 2" xfId="40177"/>
    <cellStyle name="Percent 4 2 14 3" xfId="40178"/>
    <cellStyle name="Percent 4 2 15" xfId="40179"/>
    <cellStyle name="Percent 4 2 15 2" xfId="40180"/>
    <cellStyle name="Percent 4 2 15 2 2" xfId="40181"/>
    <cellStyle name="Percent 4 2 15 3" xfId="40182"/>
    <cellStyle name="Percent 4 2 16" xfId="40183"/>
    <cellStyle name="Percent 4 2 16 2" xfId="40184"/>
    <cellStyle name="Percent 4 2 17" xfId="40185"/>
    <cellStyle name="Percent 4 2 18" xfId="40186"/>
    <cellStyle name="Percent 4 2 19" xfId="40187"/>
    <cellStyle name="Percent 4 2 2" xfId="40188"/>
    <cellStyle name="Percent 4 2 2 10" xfId="40189"/>
    <cellStyle name="Percent 4 2 2 2" xfId="40190"/>
    <cellStyle name="Percent 4 2 2 2 2" xfId="40191"/>
    <cellStyle name="Percent 4 2 2 3" xfId="40192"/>
    <cellStyle name="Percent 4 2 2 4" xfId="40193"/>
    <cellStyle name="Percent 4 2 2 5" xfId="40194"/>
    <cellStyle name="Percent 4 2 2 6" xfId="40195"/>
    <cellStyle name="Percent 4 2 2 7" xfId="40196"/>
    <cellStyle name="Percent 4 2 2 8" xfId="40197"/>
    <cellStyle name="Percent 4 2 2 9" xfId="40198"/>
    <cellStyle name="Percent 4 2 20" xfId="40199"/>
    <cellStyle name="Percent 4 2 21" xfId="40200"/>
    <cellStyle name="Percent 4 2 22" xfId="40201"/>
    <cellStyle name="Percent 4 2 23" xfId="40202"/>
    <cellStyle name="Percent 4 2 24" xfId="40203"/>
    <cellStyle name="Percent 4 2 3" xfId="40204"/>
    <cellStyle name="Percent 4 2 3 10" xfId="40205"/>
    <cellStyle name="Percent 4 2 3 2" xfId="40206"/>
    <cellStyle name="Percent 4 2 3 2 2" xfId="40207"/>
    <cellStyle name="Percent 4 2 3 3" xfId="40208"/>
    <cellStyle name="Percent 4 2 3 4" xfId="40209"/>
    <cellStyle name="Percent 4 2 3 5" xfId="40210"/>
    <cellStyle name="Percent 4 2 3 6" xfId="40211"/>
    <cellStyle name="Percent 4 2 3 7" xfId="40212"/>
    <cellStyle name="Percent 4 2 3 8" xfId="40213"/>
    <cellStyle name="Percent 4 2 3 9" xfId="40214"/>
    <cellStyle name="Percent 4 2 4" xfId="40215"/>
    <cellStyle name="Percent 4 2 4 2" xfId="40216"/>
    <cellStyle name="Percent 4 2 4 2 2" xfId="40217"/>
    <cellStyle name="Percent 4 2 4 3" xfId="40218"/>
    <cellStyle name="Percent 4 2 5" xfId="40219"/>
    <cellStyle name="Percent 4 2 5 2" xfId="40220"/>
    <cellStyle name="Percent 4 2 5 2 2" xfId="40221"/>
    <cellStyle name="Percent 4 2 5 3" xfId="40222"/>
    <cellStyle name="Percent 4 2 6" xfId="40223"/>
    <cellStyle name="Percent 4 2 6 2" xfId="40224"/>
    <cellStyle name="Percent 4 2 6 2 2" xfId="40225"/>
    <cellStyle name="Percent 4 2 6 3" xfId="40226"/>
    <cellStyle name="Percent 4 2 7" xfId="40227"/>
    <cellStyle name="Percent 4 2 7 2" xfId="40228"/>
    <cellStyle name="Percent 4 2 7 2 2" xfId="40229"/>
    <cellStyle name="Percent 4 2 7 3" xfId="40230"/>
    <cellStyle name="Percent 4 2 8" xfId="40231"/>
    <cellStyle name="Percent 4 2 8 2" xfId="40232"/>
    <cellStyle name="Percent 4 2 8 2 2" xfId="40233"/>
    <cellStyle name="Percent 4 2 8 3" xfId="40234"/>
    <cellStyle name="Percent 4 2 9" xfId="40235"/>
    <cellStyle name="Percent 4 2 9 2" xfId="40236"/>
    <cellStyle name="Percent 4 2 9 2 2" xfId="40237"/>
    <cellStyle name="Percent 4 2 9 3" xfId="40238"/>
    <cellStyle name="Percent 4 20" xfId="40239"/>
    <cellStyle name="Percent 4 20 2" xfId="40240"/>
    <cellStyle name="Percent 4 21" xfId="40241"/>
    <cellStyle name="Percent 4 22" xfId="40242"/>
    <cellStyle name="Percent 4 23" xfId="40243"/>
    <cellStyle name="Percent 4 24" xfId="40244"/>
    <cellStyle name="Percent 4 25" xfId="40245"/>
    <cellStyle name="Percent 4 26" xfId="40246"/>
    <cellStyle name="Percent 4 27" xfId="40247"/>
    <cellStyle name="Percent 4 3" xfId="40248"/>
    <cellStyle name="Percent 4 3 10" xfId="40249"/>
    <cellStyle name="Percent 4 3 10 2" xfId="40250"/>
    <cellStyle name="Percent 4 3 10 2 2" xfId="40251"/>
    <cellStyle name="Percent 4 3 10 3" xfId="40252"/>
    <cellStyle name="Percent 4 3 11" xfId="40253"/>
    <cellStyle name="Percent 4 3 11 2" xfId="40254"/>
    <cellStyle name="Percent 4 3 11 2 2" xfId="40255"/>
    <cellStyle name="Percent 4 3 11 3" xfId="40256"/>
    <cellStyle name="Percent 4 3 12" xfId="40257"/>
    <cellStyle name="Percent 4 3 12 2" xfId="40258"/>
    <cellStyle name="Percent 4 3 12 2 2" xfId="40259"/>
    <cellStyle name="Percent 4 3 12 3" xfId="40260"/>
    <cellStyle name="Percent 4 3 13" xfId="40261"/>
    <cellStyle name="Percent 4 3 13 2" xfId="40262"/>
    <cellStyle name="Percent 4 3 13 2 2" xfId="40263"/>
    <cellStyle name="Percent 4 3 13 3" xfId="40264"/>
    <cellStyle name="Percent 4 3 14" xfId="40265"/>
    <cellStyle name="Percent 4 3 14 2" xfId="40266"/>
    <cellStyle name="Percent 4 3 14 2 2" xfId="40267"/>
    <cellStyle name="Percent 4 3 14 3" xfId="40268"/>
    <cellStyle name="Percent 4 3 15" xfId="40269"/>
    <cellStyle name="Percent 4 3 15 2" xfId="40270"/>
    <cellStyle name="Percent 4 3 15 2 2" xfId="40271"/>
    <cellStyle name="Percent 4 3 15 3" xfId="40272"/>
    <cellStyle name="Percent 4 3 16" xfId="40273"/>
    <cellStyle name="Percent 4 3 16 2" xfId="40274"/>
    <cellStyle name="Percent 4 3 17" xfId="40275"/>
    <cellStyle name="Percent 4 3 18" xfId="40276"/>
    <cellStyle name="Percent 4 3 19" xfId="40277"/>
    <cellStyle name="Percent 4 3 2" xfId="40278"/>
    <cellStyle name="Percent 4 3 2 10" xfId="40279"/>
    <cellStyle name="Percent 4 3 2 2" xfId="40280"/>
    <cellStyle name="Percent 4 3 2 2 2" xfId="40281"/>
    <cellStyle name="Percent 4 3 2 3" xfId="40282"/>
    <cellStyle name="Percent 4 3 2 4" xfId="40283"/>
    <cellStyle name="Percent 4 3 2 5" xfId="40284"/>
    <cellStyle name="Percent 4 3 2 6" xfId="40285"/>
    <cellStyle name="Percent 4 3 2 7" xfId="40286"/>
    <cellStyle name="Percent 4 3 2 8" xfId="40287"/>
    <cellStyle name="Percent 4 3 2 9" xfId="40288"/>
    <cellStyle name="Percent 4 3 20" xfId="40289"/>
    <cellStyle name="Percent 4 3 21" xfId="40290"/>
    <cellStyle name="Percent 4 3 22" xfId="40291"/>
    <cellStyle name="Percent 4 3 23" xfId="40292"/>
    <cellStyle name="Percent 4 3 24" xfId="40293"/>
    <cellStyle name="Percent 4 3 3" xfId="40294"/>
    <cellStyle name="Percent 4 3 3 10" xfId="40295"/>
    <cellStyle name="Percent 4 3 3 2" xfId="40296"/>
    <cellStyle name="Percent 4 3 3 2 2" xfId="40297"/>
    <cellStyle name="Percent 4 3 3 3" xfId="40298"/>
    <cellStyle name="Percent 4 3 3 4" xfId="40299"/>
    <cellStyle name="Percent 4 3 3 5" xfId="40300"/>
    <cellStyle name="Percent 4 3 3 6" xfId="40301"/>
    <cellStyle name="Percent 4 3 3 7" xfId="40302"/>
    <cellStyle name="Percent 4 3 3 8" xfId="40303"/>
    <cellStyle name="Percent 4 3 3 9" xfId="40304"/>
    <cellStyle name="Percent 4 3 4" xfId="40305"/>
    <cellStyle name="Percent 4 3 4 2" xfId="40306"/>
    <cellStyle name="Percent 4 3 4 2 2" xfId="40307"/>
    <cellStyle name="Percent 4 3 4 3" xfId="40308"/>
    <cellStyle name="Percent 4 3 5" xfId="40309"/>
    <cellStyle name="Percent 4 3 5 2" xfId="40310"/>
    <cellStyle name="Percent 4 3 5 2 2" xfId="40311"/>
    <cellStyle name="Percent 4 3 5 3" xfId="40312"/>
    <cellStyle name="Percent 4 3 6" xfId="40313"/>
    <cellStyle name="Percent 4 3 6 2" xfId="40314"/>
    <cellStyle name="Percent 4 3 6 2 2" xfId="40315"/>
    <cellStyle name="Percent 4 3 6 3" xfId="40316"/>
    <cellStyle name="Percent 4 3 7" xfId="40317"/>
    <cellStyle name="Percent 4 3 7 2" xfId="40318"/>
    <cellStyle name="Percent 4 3 7 2 2" xfId="40319"/>
    <cellStyle name="Percent 4 3 7 3" xfId="40320"/>
    <cellStyle name="Percent 4 3 8" xfId="40321"/>
    <cellStyle name="Percent 4 3 8 2" xfId="40322"/>
    <cellStyle name="Percent 4 3 8 2 2" xfId="40323"/>
    <cellStyle name="Percent 4 3 8 3" xfId="40324"/>
    <cellStyle name="Percent 4 3 9" xfId="40325"/>
    <cellStyle name="Percent 4 3 9 2" xfId="40326"/>
    <cellStyle name="Percent 4 3 9 2 2" xfId="40327"/>
    <cellStyle name="Percent 4 3 9 3" xfId="40328"/>
    <cellStyle name="Percent 4 4" xfId="40329"/>
    <cellStyle name="Percent 4 4 10" xfId="40330"/>
    <cellStyle name="Percent 4 4 10 2" xfId="40331"/>
    <cellStyle name="Percent 4 4 10 2 2" xfId="40332"/>
    <cellStyle name="Percent 4 4 10 3" xfId="40333"/>
    <cellStyle name="Percent 4 4 11" xfId="40334"/>
    <cellStyle name="Percent 4 4 11 2" xfId="40335"/>
    <cellStyle name="Percent 4 4 11 2 2" xfId="40336"/>
    <cellStyle name="Percent 4 4 11 3" xfId="40337"/>
    <cellStyle name="Percent 4 4 12" xfId="40338"/>
    <cellStyle name="Percent 4 4 12 2" xfId="40339"/>
    <cellStyle name="Percent 4 4 12 2 2" xfId="40340"/>
    <cellStyle name="Percent 4 4 12 3" xfId="40341"/>
    <cellStyle name="Percent 4 4 13" xfId="40342"/>
    <cellStyle name="Percent 4 4 13 2" xfId="40343"/>
    <cellStyle name="Percent 4 4 13 2 2" xfId="40344"/>
    <cellStyle name="Percent 4 4 13 3" xfId="40345"/>
    <cellStyle name="Percent 4 4 14" xfId="40346"/>
    <cellStyle name="Percent 4 4 14 2" xfId="40347"/>
    <cellStyle name="Percent 4 4 14 2 2" xfId="40348"/>
    <cellStyle name="Percent 4 4 14 3" xfId="40349"/>
    <cellStyle name="Percent 4 4 15" xfId="40350"/>
    <cellStyle name="Percent 4 4 15 2" xfId="40351"/>
    <cellStyle name="Percent 4 4 15 2 2" xfId="40352"/>
    <cellStyle name="Percent 4 4 15 3" xfId="40353"/>
    <cellStyle name="Percent 4 4 16" xfId="40354"/>
    <cellStyle name="Percent 4 4 16 2" xfId="40355"/>
    <cellStyle name="Percent 4 4 17" xfId="40356"/>
    <cellStyle name="Percent 4 4 18" xfId="40357"/>
    <cellStyle name="Percent 4 4 19" xfId="40358"/>
    <cellStyle name="Percent 4 4 2" xfId="40359"/>
    <cellStyle name="Percent 4 4 2 10" xfId="40360"/>
    <cellStyle name="Percent 4 4 2 2" xfId="40361"/>
    <cellStyle name="Percent 4 4 2 2 2" xfId="40362"/>
    <cellStyle name="Percent 4 4 2 3" xfId="40363"/>
    <cellStyle name="Percent 4 4 2 4" xfId="40364"/>
    <cellStyle name="Percent 4 4 2 5" xfId="40365"/>
    <cellStyle name="Percent 4 4 2 6" xfId="40366"/>
    <cellStyle name="Percent 4 4 2 7" xfId="40367"/>
    <cellStyle name="Percent 4 4 2 8" xfId="40368"/>
    <cellStyle name="Percent 4 4 2 9" xfId="40369"/>
    <cellStyle name="Percent 4 4 20" xfId="40370"/>
    <cellStyle name="Percent 4 4 21" xfId="40371"/>
    <cellStyle name="Percent 4 4 22" xfId="40372"/>
    <cellStyle name="Percent 4 4 23" xfId="40373"/>
    <cellStyle name="Percent 4 4 24" xfId="40374"/>
    <cellStyle name="Percent 4 4 3" xfId="40375"/>
    <cellStyle name="Percent 4 4 3 10" xfId="40376"/>
    <cellStyle name="Percent 4 4 3 2" xfId="40377"/>
    <cellStyle name="Percent 4 4 3 2 2" xfId="40378"/>
    <cellStyle name="Percent 4 4 3 3" xfId="40379"/>
    <cellStyle name="Percent 4 4 3 4" xfId="40380"/>
    <cellStyle name="Percent 4 4 3 5" xfId="40381"/>
    <cellStyle name="Percent 4 4 3 6" xfId="40382"/>
    <cellStyle name="Percent 4 4 3 7" xfId="40383"/>
    <cellStyle name="Percent 4 4 3 8" xfId="40384"/>
    <cellStyle name="Percent 4 4 3 9" xfId="40385"/>
    <cellStyle name="Percent 4 4 4" xfId="40386"/>
    <cellStyle name="Percent 4 4 4 2" xfId="40387"/>
    <cellStyle name="Percent 4 4 4 2 2" xfId="40388"/>
    <cellStyle name="Percent 4 4 4 3" xfId="40389"/>
    <cellStyle name="Percent 4 4 5" xfId="40390"/>
    <cellStyle name="Percent 4 4 5 2" xfId="40391"/>
    <cellStyle name="Percent 4 4 5 2 2" xfId="40392"/>
    <cellStyle name="Percent 4 4 5 3" xfId="40393"/>
    <cellStyle name="Percent 4 4 6" xfId="40394"/>
    <cellStyle name="Percent 4 4 6 2" xfId="40395"/>
    <cellStyle name="Percent 4 4 6 2 2" xfId="40396"/>
    <cellStyle name="Percent 4 4 6 3" xfId="40397"/>
    <cellStyle name="Percent 4 4 7" xfId="40398"/>
    <cellStyle name="Percent 4 4 7 2" xfId="40399"/>
    <cellStyle name="Percent 4 4 7 2 2" xfId="40400"/>
    <cellStyle name="Percent 4 4 7 3" xfId="40401"/>
    <cellStyle name="Percent 4 4 8" xfId="40402"/>
    <cellStyle name="Percent 4 4 8 2" xfId="40403"/>
    <cellStyle name="Percent 4 4 8 2 2" xfId="40404"/>
    <cellStyle name="Percent 4 4 8 3" xfId="40405"/>
    <cellStyle name="Percent 4 4 9" xfId="40406"/>
    <cellStyle name="Percent 4 4 9 2" xfId="40407"/>
    <cellStyle name="Percent 4 4 9 2 2" xfId="40408"/>
    <cellStyle name="Percent 4 4 9 3" xfId="40409"/>
    <cellStyle name="Percent 4 5" xfId="40410"/>
    <cellStyle name="Percent 4 5 10" xfId="40411"/>
    <cellStyle name="Percent 4 5 10 2" xfId="40412"/>
    <cellStyle name="Percent 4 5 10 2 2" xfId="40413"/>
    <cellStyle name="Percent 4 5 10 3" xfId="40414"/>
    <cellStyle name="Percent 4 5 11" xfId="40415"/>
    <cellStyle name="Percent 4 5 11 2" xfId="40416"/>
    <cellStyle name="Percent 4 5 11 2 2" xfId="40417"/>
    <cellStyle name="Percent 4 5 11 3" xfId="40418"/>
    <cellStyle name="Percent 4 5 12" xfId="40419"/>
    <cellStyle name="Percent 4 5 12 2" xfId="40420"/>
    <cellStyle name="Percent 4 5 12 2 2" xfId="40421"/>
    <cellStyle name="Percent 4 5 12 3" xfId="40422"/>
    <cellStyle name="Percent 4 5 13" xfId="40423"/>
    <cellStyle name="Percent 4 5 13 2" xfId="40424"/>
    <cellStyle name="Percent 4 5 13 2 2" xfId="40425"/>
    <cellStyle name="Percent 4 5 13 3" xfId="40426"/>
    <cellStyle name="Percent 4 5 14" xfId="40427"/>
    <cellStyle name="Percent 4 5 14 2" xfId="40428"/>
    <cellStyle name="Percent 4 5 14 2 2" xfId="40429"/>
    <cellStyle name="Percent 4 5 14 3" xfId="40430"/>
    <cellStyle name="Percent 4 5 15" xfId="40431"/>
    <cellStyle name="Percent 4 5 15 2" xfId="40432"/>
    <cellStyle name="Percent 4 5 15 2 2" xfId="40433"/>
    <cellStyle name="Percent 4 5 15 3" xfId="40434"/>
    <cellStyle name="Percent 4 5 16" xfId="40435"/>
    <cellStyle name="Percent 4 5 16 2" xfId="40436"/>
    <cellStyle name="Percent 4 5 17" xfId="40437"/>
    <cellStyle name="Percent 4 5 18" xfId="40438"/>
    <cellStyle name="Percent 4 5 19" xfId="40439"/>
    <cellStyle name="Percent 4 5 2" xfId="40440"/>
    <cellStyle name="Percent 4 5 2 10" xfId="40441"/>
    <cellStyle name="Percent 4 5 2 2" xfId="40442"/>
    <cellStyle name="Percent 4 5 2 2 2" xfId="40443"/>
    <cellStyle name="Percent 4 5 2 3" xfId="40444"/>
    <cellStyle name="Percent 4 5 2 4" xfId="40445"/>
    <cellStyle name="Percent 4 5 2 5" xfId="40446"/>
    <cellStyle name="Percent 4 5 2 6" xfId="40447"/>
    <cellStyle name="Percent 4 5 2 7" xfId="40448"/>
    <cellStyle name="Percent 4 5 2 8" xfId="40449"/>
    <cellStyle name="Percent 4 5 2 9" xfId="40450"/>
    <cellStyle name="Percent 4 5 20" xfId="40451"/>
    <cellStyle name="Percent 4 5 21" xfId="40452"/>
    <cellStyle name="Percent 4 5 22" xfId="40453"/>
    <cellStyle name="Percent 4 5 23" xfId="40454"/>
    <cellStyle name="Percent 4 5 24" xfId="40455"/>
    <cellStyle name="Percent 4 5 3" xfId="40456"/>
    <cellStyle name="Percent 4 5 3 10" xfId="40457"/>
    <cellStyle name="Percent 4 5 3 2" xfId="40458"/>
    <cellStyle name="Percent 4 5 3 2 2" xfId="40459"/>
    <cellStyle name="Percent 4 5 3 3" xfId="40460"/>
    <cellStyle name="Percent 4 5 3 4" xfId="40461"/>
    <cellStyle name="Percent 4 5 3 5" xfId="40462"/>
    <cellStyle name="Percent 4 5 3 6" xfId="40463"/>
    <cellStyle name="Percent 4 5 3 7" xfId="40464"/>
    <cellStyle name="Percent 4 5 3 8" xfId="40465"/>
    <cellStyle name="Percent 4 5 3 9" xfId="40466"/>
    <cellStyle name="Percent 4 5 4" xfId="40467"/>
    <cellStyle name="Percent 4 5 4 2" xfId="40468"/>
    <cellStyle name="Percent 4 5 4 2 2" xfId="40469"/>
    <cellStyle name="Percent 4 5 4 3" xfId="40470"/>
    <cellStyle name="Percent 4 5 5" xfId="40471"/>
    <cellStyle name="Percent 4 5 5 2" xfId="40472"/>
    <cellStyle name="Percent 4 5 5 2 2" xfId="40473"/>
    <cellStyle name="Percent 4 5 5 3" xfId="40474"/>
    <cellStyle name="Percent 4 5 6" xfId="40475"/>
    <cellStyle name="Percent 4 5 6 2" xfId="40476"/>
    <cellStyle name="Percent 4 5 6 2 2" xfId="40477"/>
    <cellStyle name="Percent 4 5 6 3" xfId="40478"/>
    <cellStyle name="Percent 4 5 7" xfId="40479"/>
    <cellStyle name="Percent 4 5 7 2" xfId="40480"/>
    <cellStyle name="Percent 4 5 7 2 2" xfId="40481"/>
    <cellStyle name="Percent 4 5 7 3" xfId="40482"/>
    <cellStyle name="Percent 4 5 8" xfId="40483"/>
    <cellStyle name="Percent 4 5 8 2" xfId="40484"/>
    <cellStyle name="Percent 4 5 8 2 2" xfId="40485"/>
    <cellStyle name="Percent 4 5 8 3" xfId="40486"/>
    <cellStyle name="Percent 4 5 9" xfId="40487"/>
    <cellStyle name="Percent 4 5 9 2" xfId="40488"/>
    <cellStyle name="Percent 4 5 9 2 2" xfId="40489"/>
    <cellStyle name="Percent 4 5 9 3" xfId="40490"/>
    <cellStyle name="Percent 4 6" xfId="40491"/>
    <cellStyle name="Percent 4 6 10" xfId="40492"/>
    <cellStyle name="Percent 4 6 2" xfId="40493"/>
    <cellStyle name="Percent 4 6 2 2" xfId="40494"/>
    <cellStyle name="Percent 4 6 3" xfId="40495"/>
    <cellStyle name="Percent 4 6 4" xfId="40496"/>
    <cellStyle name="Percent 4 6 5" xfId="40497"/>
    <cellStyle name="Percent 4 6 6" xfId="40498"/>
    <cellStyle name="Percent 4 6 7" xfId="40499"/>
    <cellStyle name="Percent 4 6 8" xfId="40500"/>
    <cellStyle name="Percent 4 6 9" xfId="40501"/>
    <cellStyle name="Percent 4 7" xfId="40502"/>
    <cellStyle name="Percent 4 7 10" xfId="40503"/>
    <cellStyle name="Percent 4 7 2" xfId="40504"/>
    <cellStyle name="Percent 4 7 2 2" xfId="40505"/>
    <cellStyle name="Percent 4 7 3" xfId="40506"/>
    <cellStyle name="Percent 4 7 4" xfId="40507"/>
    <cellStyle name="Percent 4 7 5" xfId="40508"/>
    <cellStyle name="Percent 4 7 6" xfId="40509"/>
    <cellStyle name="Percent 4 7 7" xfId="40510"/>
    <cellStyle name="Percent 4 7 8" xfId="40511"/>
    <cellStyle name="Percent 4 7 9" xfId="40512"/>
    <cellStyle name="Percent 4 8" xfId="40513"/>
    <cellStyle name="Percent 4 8 2" xfId="40514"/>
    <cellStyle name="Percent 4 8 2 2" xfId="40515"/>
    <cellStyle name="Percent 4 8 3" xfId="40516"/>
    <cellStyle name="Percent 4 9" xfId="40517"/>
    <cellStyle name="Percent 4 9 2" xfId="40518"/>
    <cellStyle name="Percent 4 9 2 2" xfId="40519"/>
    <cellStyle name="Percent 4 9 3" xfId="40520"/>
    <cellStyle name="Percent 5" xfId="40521"/>
    <cellStyle name="Percent 5 10" xfId="40522"/>
    <cellStyle name="Percent 5 10 2" xfId="40523"/>
    <cellStyle name="Percent 5 10 2 2" xfId="40524"/>
    <cellStyle name="Percent 5 10 3" xfId="40525"/>
    <cellStyle name="Percent 5 11" xfId="40526"/>
    <cellStyle name="Percent 5 11 2" xfId="40527"/>
    <cellStyle name="Percent 5 11 2 2" xfId="40528"/>
    <cellStyle name="Percent 5 11 3" xfId="40529"/>
    <cellStyle name="Percent 5 12" xfId="40530"/>
    <cellStyle name="Percent 5 12 2" xfId="40531"/>
    <cellStyle name="Percent 5 12 2 2" xfId="40532"/>
    <cellStyle name="Percent 5 12 3" xfId="40533"/>
    <cellStyle name="Percent 5 13" xfId="40534"/>
    <cellStyle name="Percent 5 13 2" xfId="40535"/>
    <cellStyle name="Percent 5 13 2 2" xfId="40536"/>
    <cellStyle name="Percent 5 13 3" xfId="40537"/>
    <cellStyle name="Percent 5 14" xfId="40538"/>
    <cellStyle name="Percent 5 14 2" xfId="40539"/>
    <cellStyle name="Percent 5 14 2 2" xfId="40540"/>
    <cellStyle name="Percent 5 14 3" xfId="40541"/>
    <cellStyle name="Percent 5 15" xfId="40542"/>
    <cellStyle name="Percent 5 15 2" xfId="40543"/>
    <cellStyle name="Percent 5 15 2 2" xfId="40544"/>
    <cellStyle name="Percent 5 15 3" xfId="40545"/>
    <cellStyle name="Percent 5 16" xfId="40546"/>
    <cellStyle name="Percent 5 16 2" xfId="40547"/>
    <cellStyle name="Percent 5 16 2 2" xfId="40548"/>
    <cellStyle name="Percent 5 16 3" xfId="40549"/>
    <cellStyle name="Percent 5 17" xfId="40550"/>
    <cellStyle name="Percent 5 17 2" xfId="40551"/>
    <cellStyle name="Percent 5 17 2 2" xfId="40552"/>
    <cellStyle name="Percent 5 17 3" xfId="40553"/>
    <cellStyle name="Percent 5 18" xfId="40554"/>
    <cellStyle name="Percent 5 18 2" xfId="40555"/>
    <cellStyle name="Percent 5 18 2 2" xfId="40556"/>
    <cellStyle name="Percent 5 18 3" xfId="40557"/>
    <cellStyle name="Percent 5 19" xfId="40558"/>
    <cellStyle name="Percent 5 19 2" xfId="40559"/>
    <cellStyle name="Percent 5 19 2 2" xfId="40560"/>
    <cellStyle name="Percent 5 19 3" xfId="40561"/>
    <cellStyle name="Percent 5 2" xfId="40562"/>
    <cellStyle name="Percent 5 2 10" xfId="40563"/>
    <cellStyle name="Percent 5 2 10 2" xfId="40564"/>
    <cellStyle name="Percent 5 2 10 2 2" xfId="40565"/>
    <cellStyle name="Percent 5 2 10 3" xfId="40566"/>
    <cellStyle name="Percent 5 2 11" xfId="40567"/>
    <cellStyle name="Percent 5 2 11 2" xfId="40568"/>
    <cellStyle name="Percent 5 2 11 2 2" xfId="40569"/>
    <cellStyle name="Percent 5 2 11 3" xfId="40570"/>
    <cellStyle name="Percent 5 2 12" xfId="40571"/>
    <cellStyle name="Percent 5 2 12 2" xfId="40572"/>
    <cellStyle name="Percent 5 2 12 2 2" xfId="40573"/>
    <cellStyle name="Percent 5 2 12 3" xfId="40574"/>
    <cellStyle name="Percent 5 2 13" xfId="40575"/>
    <cellStyle name="Percent 5 2 13 2" xfId="40576"/>
    <cellStyle name="Percent 5 2 13 2 2" xfId="40577"/>
    <cellStyle name="Percent 5 2 13 3" xfId="40578"/>
    <cellStyle name="Percent 5 2 14" xfId="40579"/>
    <cellStyle name="Percent 5 2 14 2" xfId="40580"/>
    <cellStyle name="Percent 5 2 14 2 2" xfId="40581"/>
    <cellStyle name="Percent 5 2 14 3" xfId="40582"/>
    <cellStyle name="Percent 5 2 15" xfId="40583"/>
    <cellStyle name="Percent 5 2 15 2" xfId="40584"/>
    <cellStyle name="Percent 5 2 15 2 2" xfId="40585"/>
    <cellStyle name="Percent 5 2 15 3" xfId="40586"/>
    <cellStyle name="Percent 5 2 16" xfId="40587"/>
    <cellStyle name="Percent 5 2 16 2" xfId="40588"/>
    <cellStyle name="Percent 5 2 17" xfId="40589"/>
    <cellStyle name="Percent 5 2 18" xfId="40590"/>
    <cellStyle name="Percent 5 2 19" xfId="40591"/>
    <cellStyle name="Percent 5 2 2" xfId="40592"/>
    <cellStyle name="Percent 5 2 2 10" xfId="40593"/>
    <cellStyle name="Percent 5 2 2 2" xfId="40594"/>
    <cellStyle name="Percent 5 2 2 2 2" xfId="40595"/>
    <cellStyle name="Percent 5 2 2 3" xfId="40596"/>
    <cellStyle name="Percent 5 2 2 4" xfId="40597"/>
    <cellStyle name="Percent 5 2 2 5" xfId="40598"/>
    <cellStyle name="Percent 5 2 2 6" xfId="40599"/>
    <cellStyle name="Percent 5 2 2 7" xfId="40600"/>
    <cellStyle name="Percent 5 2 2 8" xfId="40601"/>
    <cellStyle name="Percent 5 2 2 9" xfId="40602"/>
    <cellStyle name="Percent 5 2 20" xfId="40603"/>
    <cellStyle name="Percent 5 2 21" xfId="40604"/>
    <cellStyle name="Percent 5 2 22" xfId="40605"/>
    <cellStyle name="Percent 5 2 23" xfId="40606"/>
    <cellStyle name="Percent 5 2 24" xfId="40607"/>
    <cellStyle name="Percent 5 2 3" xfId="40608"/>
    <cellStyle name="Percent 5 2 3 10" xfId="40609"/>
    <cellStyle name="Percent 5 2 3 2" xfId="40610"/>
    <cellStyle name="Percent 5 2 3 2 2" xfId="40611"/>
    <cellStyle name="Percent 5 2 3 3" xfId="40612"/>
    <cellStyle name="Percent 5 2 3 4" xfId="40613"/>
    <cellStyle name="Percent 5 2 3 5" xfId="40614"/>
    <cellStyle name="Percent 5 2 3 6" xfId="40615"/>
    <cellStyle name="Percent 5 2 3 7" xfId="40616"/>
    <cellStyle name="Percent 5 2 3 8" xfId="40617"/>
    <cellStyle name="Percent 5 2 3 9" xfId="40618"/>
    <cellStyle name="Percent 5 2 4" xfId="40619"/>
    <cellStyle name="Percent 5 2 4 2" xfId="40620"/>
    <cellStyle name="Percent 5 2 4 2 2" xfId="40621"/>
    <cellStyle name="Percent 5 2 4 3" xfId="40622"/>
    <cellStyle name="Percent 5 2 5" xfId="40623"/>
    <cellStyle name="Percent 5 2 5 2" xfId="40624"/>
    <cellStyle name="Percent 5 2 5 2 2" xfId="40625"/>
    <cellStyle name="Percent 5 2 5 3" xfId="40626"/>
    <cellStyle name="Percent 5 2 6" xfId="40627"/>
    <cellStyle name="Percent 5 2 6 2" xfId="40628"/>
    <cellStyle name="Percent 5 2 6 2 2" xfId="40629"/>
    <cellStyle name="Percent 5 2 6 3" xfId="40630"/>
    <cellStyle name="Percent 5 2 7" xfId="40631"/>
    <cellStyle name="Percent 5 2 7 2" xfId="40632"/>
    <cellStyle name="Percent 5 2 7 2 2" xfId="40633"/>
    <cellStyle name="Percent 5 2 7 3" xfId="40634"/>
    <cellStyle name="Percent 5 2 8" xfId="40635"/>
    <cellStyle name="Percent 5 2 8 2" xfId="40636"/>
    <cellStyle name="Percent 5 2 8 2 2" xfId="40637"/>
    <cellStyle name="Percent 5 2 8 3" xfId="40638"/>
    <cellStyle name="Percent 5 2 9" xfId="40639"/>
    <cellStyle name="Percent 5 2 9 2" xfId="40640"/>
    <cellStyle name="Percent 5 2 9 2 2" xfId="40641"/>
    <cellStyle name="Percent 5 2 9 3" xfId="40642"/>
    <cellStyle name="Percent 5 20" xfId="40643"/>
    <cellStyle name="Percent 5 20 2" xfId="40644"/>
    <cellStyle name="Percent 5 21" xfId="40645"/>
    <cellStyle name="Percent 5 22" xfId="40646"/>
    <cellStyle name="Percent 5 23" xfId="40647"/>
    <cellStyle name="Percent 5 24" xfId="40648"/>
    <cellStyle name="Percent 5 25" xfId="40649"/>
    <cellStyle name="Percent 5 26" xfId="40650"/>
    <cellStyle name="Percent 5 27" xfId="40651"/>
    <cellStyle name="Percent 5 28" xfId="40652"/>
    <cellStyle name="Percent 5 29" xfId="40653"/>
    <cellStyle name="Percent 5 3" xfId="40654"/>
    <cellStyle name="Percent 5 3 10" xfId="40655"/>
    <cellStyle name="Percent 5 3 10 2" xfId="40656"/>
    <cellStyle name="Percent 5 3 10 2 2" xfId="40657"/>
    <cellStyle name="Percent 5 3 10 3" xfId="40658"/>
    <cellStyle name="Percent 5 3 11" xfId="40659"/>
    <cellStyle name="Percent 5 3 11 2" xfId="40660"/>
    <cellStyle name="Percent 5 3 11 2 2" xfId="40661"/>
    <cellStyle name="Percent 5 3 11 3" xfId="40662"/>
    <cellStyle name="Percent 5 3 12" xfId="40663"/>
    <cellStyle name="Percent 5 3 12 2" xfId="40664"/>
    <cellStyle name="Percent 5 3 12 2 2" xfId="40665"/>
    <cellStyle name="Percent 5 3 12 3" xfId="40666"/>
    <cellStyle name="Percent 5 3 13" xfId="40667"/>
    <cellStyle name="Percent 5 3 13 2" xfId="40668"/>
    <cellStyle name="Percent 5 3 13 2 2" xfId="40669"/>
    <cellStyle name="Percent 5 3 13 3" xfId="40670"/>
    <cellStyle name="Percent 5 3 14" xfId="40671"/>
    <cellStyle name="Percent 5 3 14 2" xfId="40672"/>
    <cellStyle name="Percent 5 3 14 2 2" xfId="40673"/>
    <cellStyle name="Percent 5 3 14 3" xfId="40674"/>
    <cellStyle name="Percent 5 3 15" xfId="40675"/>
    <cellStyle name="Percent 5 3 15 2" xfId="40676"/>
    <cellStyle name="Percent 5 3 15 2 2" xfId="40677"/>
    <cellStyle name="Percent 5 3 15 3" xfId="40678"/>
    <cellStyle name="Percent 5 3 16" xfId="40679"/>
    <cellStyle name="Percent 5 3 16 2" xfId="40680"/>
    <cellStyle name="Percent 5 3 17" xfId="40681"/>
    <cellStyle name="Percent 5 3 18" xfId="40682"/>
    <cellStyle name="Percent 5 3 19" xfId="40683"/>
    <cellStyle name="Percent 5 3 2" xfId="40684"/>
    <cellStyle name="Percent 5 3 2 10" xfId="40685"/>
    <cellStyle name="Percent 5 3 2 2" xfId="40686"/>
    <cellStyle name="Percent 5 3 2 2 2" xfId="40687"/>
    <cellStyle name="Percent 5 3 2 3" xfId="40688"/>
    <cellStyle name="Percent 5 3 2 4" xfId="40689"/>
    <cellStyle name="Percent 5 3 2 5" xfId="40690"/>
    <cellStyle name="Percent 5 3 2 6" xfId="40691"/>
    <cellStyle name="Percent 5 3 2 7" xfId="40692"/>
    <cellStyle name="Percent 5 3 2 8" xfId="40693"/>
    <cellStyle name="Percent 5 3 2 9" xfId="40694"/>
    <cellStyle name="Percent 5 3 20" xfId="40695"/>
    <cellStyle name="Percent 5 3 21" xfId="40696"/>
    <cellStyle name="Percent 5 3 22" xfId="40697"/>
    <cellStyle name="Percent 5 3 23" xfId="40698"/>
    <cellStyle name="Percent 5 3 24" xfId="40699"/>
    <cellStyle name="Percent 5 3 3" xfId="40700"/>
    <cellStyle name="Percent 5 3 3 10" xfId="40701"/>
    <cellStyle name="Percent 5 3 3 2" xfId="40702"/>
    <cellStyle name="Percent 5 3 3 2 2" xfId="40703"/>
    <cellStyle name="Percent 5 3 3 3" xfId="40704"/>
    <cellStyle name="Percent 5 3 3 4" xfId="40705"/>
    <cellStyle name="Percent 5 3 3 5" xfId="40706"/>
    <cellStyle name="Percent 5 3 3 6" xfId="40707"/>
    <cellStyle name="Percent 5 3 3 7" xfId="40708"/>
    <cellStyle name="Percent 5 3 3 8" xfId="40709"/>
    <cellStyle name="Percent 5 3 3 9" xfId="40710"/>
    <cellStyle name="Percent 5 3 4" xfId="40711"/>
    <cellStyle name="Percent 5 3 4 2" xfId="40712"/>
    <cellStyle name="Percent 5 3 4 2 2" xfId="40713"/>
    <cellStyle name="Percent 5 3 4 3" xfId="40714"/>
    <cellStyle name="Percent 5 3 5" xfId="40715"/>
    <cellStyle name="Percent 5 3 5 2" xfId="40716"/>
    <cellStyle name="Percent 5 3 5 2 2" xfId="40717"/>
    <cellStyle name="Percent 5 3 5 3" xfId="40718"/>
    <cellStyle name="Percent 5 3 6" xfId="40719"/>
    <cellStyle name="Percent 5 3 6 2" xfId="40720"/>
    <cellStyle name="Percent 5 3 6 2 2" xfId="40721"/>
    <cellStyle name="Percent 5 3 6 3" xfId="40722"/>
    <cellStyle name="Percent 5 3 7" xfId="40723"/>
    <cellStyle name="Percent 5 3 7 2" xfId="40724"/>
    <cellStyle name="Percent 5 3 7 2 2" xfId="40725"/>
    <cellStyle name="Percent 5 3 7 3" xfId="40726"/>
    <cellStyle name="Percent 5 3 8" xfId="40727"/>
    <cellStyle name="Percent 5 3 8 2" xfId="40728"/>
    <cellStyle name="Percent 5 3 8 2 2" xfId="40729"/>
    <cellStyle name="Percent 5 3 8 3" xfId="40730"/>
    <cellStyle name="Percent 5 3 9" xfId="40731"/>
    <cellStyle name="Percent 5 3 9 2" xfId="40732"/>
    <cellStyle name="Percent 5 3 9 2 2" xfId="40733"/>
    <cellStyle name="Percent 5 3 9 3" xfId="40734"/>
    <cellStyle name="Percent 5 4" xfId="40735"/>
    <cellStyle name="Percent 5 4 10" xfId="40736"/>
    <cellStyle name="Percent 5 4 10 2" xfId="40737"/>
    <cellStyle name="Percent 5 4 10 2 2" xfId="40738"/>
    <cellStyle name="Percent 5 4 10 3" xfId="40739"/>
    <cellStyle name="Percent 5 4 11" xfId="40740"/>
    <cellStyle name="Percent 5 4 11 2" xfId="40741"/>
    <cellStyle name="Percent 5 4 11 2 2" xfId="40742"/>
    <cellStyle name="Percent 5 4 11 3" xfId="40743"/>
    <cellStyle name="Percent 5 4 12" xfId="40744"/>
    <cellStyle name="Percent 5 4 12 2" xfId="40745"/>
    <cellStyle name="Percent 5 4 12 2 2" xfId="40746"/>
    <cellStyle name="Percent 5 4 12 3" xfId="40747"/>
    <cellStyle name="Percent 5 4 13" xfId="40748"/>
    <cellStyle name="Percent 5 4 13 2" xfId="40749"/>
    <cellStyle name="Percent 5 4 13 2 2" xfId="40750"/>
    <cellStyle name="Percent 5 4 13 3" xfId="40751"/>
    <cellStyle name="Percent 5 4 14" xfId="40752"/>
    <cellStyle name="Percent 5 4 14 2" xfId="40753"/>
    <cellStyle name="Percent 5 4 14 2 2" xfId="40754"/>
    <cellStyle name="Percent 5 4 14 3" xfId="40755"/>
    <cellStyle name="Percent 5 4 15" xfId="40756"/>
    <cellStyle name="Percent 5 4 15 2" xfId="40757"/>
    <cellStyle name="Percent 5 4 15 2 2" xfId="40758"/>
    <cellStyle name="Percent 5 4 15 3" xfId="40759"/>
    <cellStyle name="Percent 5 4 16" xfId="40760"/>
    <cellStyle name="Percent 5 4 16 2" xfId="40761"/>
    <cellStyle name="Percent 5 4 17" xfId="40762"/>
    <cellStyle name="Percent 5 4 18" xfId="40763"/>
    <cellStyle name="Percent 5 4 19" xfId="40764"/>
    <cellStyle name="Percent 5 4 2" xfId="40765"/>
    <cellStyle name="Percent 5 4 2 10" xfId="40766"/>
    <cellStyle name="Percent 5 4 2 2" xfId="40767"/>
    <cellStyle name="Percent 5 4 2 2 2" xfId="40768"/>
    <cellStyle name="Percent 5 4 2 3" xfId="40769"/>
    <cellStyle name="Percent 5 4 2 4" xfId="40770"/>
    <cellStyle name="Percent 5 4 2 5" xfId="40771"/>
    <cellStyle name="Percent 5 4 2 6" xfId="40772"/>
    <cellStyle name="Percent 5 4 2 7" xfId="40773"/>
    <cellStyle name="Percent 5 4 2 8" xfId="40774"/>
    <cellStyle name="Percent 5 4 2 9" xfId="40775"/>
    <cellStyle name="Percent 5 4 20" xfId="40776"/>
    <cellStyle name="Percent 5 4 21" xfId="40777"/>
    <cellStyle name="Percent 5 4 22" xfId="40778"/>
    <cellStyle name="Percent 5 4 23" xfId="40779"/>
    <cellStyle name="Percent 5 4 24" xfId="40780"/>
    <cellStyle name="Percent 5 4 3" xfId="40781"/>
    <cellStyle name="Percent 5 4 3 10" xfId="40782"/>
    <cellStyle name="Percent 5 4 3 2" xfId="40783"/>
    <cellStyle name="Percent 5 4 3 2 2" xfId="40784"/>
    <cellStyle name="Percent 5 4 3 3" xfId="40785"/>
    <cellStyle name="Percent 5 4 3 4" xfId="40786"/>
    <cellStyle name="Percent 5 4 3 5" xfId="40787"/>
    <cellStyle name="Percent 5 4 3 6" xfId="40788"/>
    <cellStyle name="Percent 5 4 3 7" xfId="40789"/>
    <cellStyle name="Percent 5 4 3 8" xfId="40790"/>
    <cellStyle name="Percent 5 4 3 9" xfId="40791"/>
    <cellStyle name="Percent 5 4 4" xfId="40792"/>
    <cellStyle name="Percent 5 4 4 2" xfId="40793"/>
    <cellStyle name="Percent 5 4 4 2 2" xfId="40794"/>
    <cellStyle name="Percent 5 4 4 3" xfId="40795"/>
    <cellStyle name="Percent 5 4 5" xfId="40796"/>
    <cellStyle name="Percent 5 4 5 2" xfId="40797"/>
    <cellStyle name="Percent 5 4 5 2 2" xfId="40798"/>
    <cellStyle name="Percent 5 4 5 3" xfId="40799"/>
    <cellStyle name="Percent 5 4 6" xfId="40800"/>
    <cellStyle name="Percent 5 4 6 2" xfId="40801"/>
    <cellStyle name="Percent 5 4 6 2 2" xfId="40802"/>
    <cellStyle name="Percent 5 4 6 3" xfId="40803"/>
    <cellStyle name="Percent 5 4 7" xfId="40804"/>
    <cellStyle name="Percent 5 4 7 2" xfId="40805"/>
    <cellStyle name="Percent 5 4 7 2 2" xfId="40806"/>
    <cellStyle name="Percent 5 4 7 3" xfId="40807"/>
    <cellStyle name="Percent 5 4 8" xfId="40808"/>
    <cellStyle name="Percent 5 4 8 2" xfId="40809"/>
    <cellStyle name="Percent 5 4 8 2 2" xfId="40810"/>
    <cellStyle name="Percent 5 4 8 3" xfId="40811"/>
    <cellStyle name="Percent 5 4 9" xfId="40812"/>
    <cellStyle name="Percent 5 4 9 2" xfId="40813"/>
    <cellStyle name="Percent 5 4 9 2 2" xfId="40814"/>
    <cellStyle name="Percent 5 4 9 3" xfId="40815"/>
    <cellStyle name="Percent 5 5" xfId="40816"/>
    <cellStyle name="Percent 5 5 10" xfId="40817"/>
    <cellStyle name="Percent 5 5 10 2" xfId="40818"/>
    <cellStyle name="Percent 5 5 10 2 2" xfId="40819"/>
    <cellStyle name="Percent 5 5 10 3" xfId="40820"/>
    <cellStyle name="Percent 5 5 11" xfId="40821"/>
    <cellStyle name="Percent 5 5 11 2" xfId="40822"/>
    <cellStyle name="Percent 5 5 11 2 2" xfId="40823"/>
    <cellStyle name="Percent 5 5 11 3" xfId="40824"/>
    <cellStyle name="Percent 5 5 12" xfId="40825"/>
    <cellStyle name="Percent 5 5 12 2" xfId="40826"/>
    <cellStyle name="Percent 5 5 12 2 2" xfId="40827"/>
    <cellStyle name="Percent 5 5 12 3" xfId="40828"/>
    <cellStyle name="Percent 5 5 13" xfId="40829"/>
    <cellStyle name="Percent 5 5 13 2" xfId="40830"/>
    <cellStyle name="Percent 5 5 13 2 2" xfId="40831"/>
    <cellStyle name="Percent 5 5 13 3" xfId="40832"/>
    <cellStyle name="Percent 5 5 14" xfId="40833"/>
    <cellStyle name="Percent 5 5 14 2" xfId="40834"/>
    <cellStyle name="Percent 5 5 14 2 2" xfId="40835"/>
    <cellStyle name="Percent 5 5 14 3" xfId="40836"/>
    <cellStyle name="Percent 5 5 15" xfId="40837"/>
    <cellStyle name="Percent 5 5 15 2" xfId="40838"/>
    <cellStyle name="Percent 5 5 15 2 2" xfId="40839"/>
    <cellStyle name="Percent 5 5 15 3" xfId="40840"/>
    <cellStyle name="Percent 5 5 16" xfId="40841"/>
    <cellStyle name="Percent 5 5 16 2" xfId="40842"/>
    <cellStyle name="Percent 5 5 17" xfId="40843"/>
    <cellStyle name="Percent 5 5 18" xfId="40844"/>
    <cellStyle name="Percent 5 5 19" xfId="40845"/>
    <cellStyle name="Percent 5 5 2" xfId="40846"/>
    <cellStyle name="Percent 5 5 2 10" xfId="40847"/>
    <cellStyle name="Percent 5 5 2 2" xfId="40848"/>
    <cellStyle name="Percent 5 5 2 2 2" xfId="40849"/>
    <cellStyle name="Percent 5 5 2 3" xfId="40850"/>
    <cellStyle name="Percent 5 5 2 4" xfId="40851"/>
    <cellStyle name="Percent 5 5 2 5" xfId="40852"/>
    <cellStyle name="Percent 5 5 2 6" xfId="40853"/>
    <cellStyle name="Percent 5 5 2 7" xfId="40854"/>
    <cellStyle name="Percent 5 5 2 8" xfId="40855"/>
    <cellStyle name="Percent 5 5 2 9" xfId="40856"/>
    <cellStyle name="Percent 5 5 20" xfId="40857"/>
    <cellStyle name="Percent 5 5 21" xfId="40858"/>
    <cellStyle name="Percent 5 5 22" xfId="40859"/>
    <cellStyle name="Percent 5 5 23" xfId="40860"/>
    <cellStyle name="Percent 5 5 24" xfId="40861"/>
    <cellStyle name="Percent 5 5 3" xfId="40862"/>
    <cellStyle name="Percent 5 5 3 10" xfId="40863"/>
    <cellStyle name="Percent 5 5 3 2" xfId="40864"/>
    <cellStyle name="Percent 5 5 3 2 2" xfId="40865"/>
    <cellStyle name="Percent 5 5 3 3" xfId="40866"/>
    <cellStyle name="Percent 5 5 3 4" xfId="40867"/>
    <cellStyle name="Percent 5 5 3 5" xfId="40868"/>
    <cellStyle name="Percent 5 5 3 6" xfId="40869"/>
    <cellStyle name="Percent 5 5 3 7" xfId="40870"/>
    <cellStyle name="Percent 5 5 3 8" xfId="40871"/>
    <cellStyle name="Percent 5 5 3 9" xfId="40872"/>
    <cellStyle name="Percent 5 5 4" xfId="40873"/>
    <cellStyle name="Percent 5 5 4 2" xfId="40874"/>
    <cellStyle name="Percent 5 5 4 2 2" xfId="40875"/>
    <cellStyle name="Percent 5 5 4 3" xfId="40876"/>
    <cellStyle name="Percent 5 5 5" xfId="40877"/>
    <cellStyle name="Percent 5 5 5 2" xfId="40878"/>
    <cellStyle name="Percent 5 5 5 2 2" xfId="40879"/>
    <cellStyle name="Percent 5 5 5 3" xfId="40880"/>
    <cellStyle name="Percent 5 5 6" xfId="40881"/>
    <cellStyle name="Percent 5 5 6 2" xfId="40882"/>
    <cellStyle name="Percent 5 5 6 2 2" xfId="40883"/>
    <cellStyle name="Percent 5 5 6 3" xfId="40884"/>
    <cellStyle name="Percent 5 5 7" xfId="40885"/>
    <cellStyle name="Percent 5 5 7 2" xfId="40886"/>
    <cellStyle name="Percent 5 5 7 2 2" xfId="40887"/>
    <cellStyle name="Percent 5 5 7 3" xfId="40888"/>
    <cellStyle name="Percent 5 5 8" xfId="40889"/>
    <cellStyle name="Percent 5 5 8 2" xfId="40890"/>
    <cellStyle name="Percent 5 5 8 2 2" xfId="40891"/>
    <cellStyle name="Percent 5 5 8 3" xfId="40892"/>
    <cellStyle name="Percent 5 5 9" xfId="40893"/>
    <cellStyle name="Percent 5 5 9 2" xfId="40894"/>
    <cellStyle name="Percent 5 5 9 2 2" xfId="40895"/>
    <cellStyle name="Percent 5 5 9 3" xfId="40896"/>
    <cellStyle name="Percent 5 6" xfId="40897"/>
    <cellStyle name="Percent 5 6 10" xfId="40898"/>
    <cellStyle name="Percent 5 6 2" xfId="40899"/>
    <cellStyle name="Percent 5 6 2 2" xfId="40900"/>
    <cellStyle name="Percent 5 6 3" xfId="40901"/>
    <cellStyle name="Percent 5 6 4" xfId="40902"/>
    <cellStyle name="Percent 5 6 5" xfId="40903"/>
    <cellStyle name="Percent 5 6 6" xfId="40904"/>
    <cellStyle name="Percent 5 6 7" xfId="40905"/>
    <cellStyle name="Percent 5 6 8" xfId="40906"/>
    <cellStyle name="Percent 5 6 9" xfId="40907"/>
    <cellStyle name="Percent 5 7" xfId="40908"/>
    <cellStyle name="Percent 5 7 10" xfId="40909"/>
    <cellStyle name="Percent 5 7 2" xfId="40910"/>
    <cellStyle name="Percent 5 7 2 2" xfId="40911"/>
    <cellStyle name="Percent 5 7 3" xfId="40912"/>
    <cellStyle name="Percent 5 7 4" xfId="40913"/>
    <cellStyle name="Percent 5 7 5" xfId="40914"/>
    <cellStyle name="Percent 5 7 6" xfId="40915"/>
    <cellStyle name="Percent 5 7 7" xfId="40916"/>
    <cellStyle name="Percent 5 7 8" xfId="40917"/>
    <cellStyle name="Percent 5 7 9" xfId="40918"/>
    <cellStyle name="Percent 5 8" xfId="40919"/>
    <cellStyle name="Percent 5 8 2" xfId="40920"/>
    <cellStyle name="Percent 5 8 2 2" xfId="40921"/>
    <cellStyle name="Percent 5 8 3" xfId="40922"/>
    <cellStyle name="Percent 5 9" xfId="40923"/>
    <cellStyle name="Percent 5 9 2" xfId="40924"/>
    <cellStyle name="Percent 5 9 2 2" xfId="40925"/>
    <cellStyle name="Percent 5 9 3" xfId="40926"/>
    <cellStyle name="Percent 6" xfId="40927"/>
    <cellStyle name="Percent 7" xfId="40928"/>
    <cellStyle name="Percent 7 10" xfId="40929"/>
    <cellStyle name="Percent 7 11" xfId="40930"/>
    <cellStyle name="Percent 7 12" xfId="40931"/>
    <cellStyle name="Percent 7 2" xfId="40932"/>
    <cellStyle name="Percent 7 3" xfId="40933"/>
    <cellStyle name="Percent 7 4" xfId="40934"/>
    <cellStyle name="Percent 7 5" xfId="40935"/>
    <cellStyle name="Percent 7 6" xfId="40936"/>
    <cellStyle name="Percent 7 7" xfId="40937"/>
    <cellStyle name="Percent 7 8" xfId="40938"/>
    <cellStyle name="Percent 7 9" xfId="40939"/>
    <cellStyle name="Percent 8" xfId="40940"/>
    <cellStyle name="Percent 9" xfId="40941"/>
    <cellStyle name="SAPBEXaggData" xfId="40942"/>
    <cellStyle name="SAPBEXaggItem" xfId="40943"/>
    <cellStyle name="SAPBEXchaText" xfId="40944"/>
    <cellStyle name="SAPBEXchaText 2" xfId="40945"/>
    <cellStyle name="SAPBEXheaderItem" xfId="40946"/>
    <cellStyle name="SAPBEXheaderText" xfId="40947"/>
    <cellStyle name="SAPBEXstdData" xfId="40948"/>
    <cellStyle name="SAPBEXstdItem" xfId="40949"/>
    <cellStyle name="SAPBEXstdItem 2" xfId="40950"/>
    <cellStyle name="SAPBEXstdItemX" xfId="40951"/>
    <cellStyle name="SAPBEXstdItemX 2" xfId="40952"/>
    <cellStyle name="SAPBEXtitle" xfId="40953"/>
    <cellStyle name="Title 2" xfId="40954"/>
    <cellStyle name="Title 3" xfId="40955"/>
    <cellStyle name="Total 2" xfId="40956"/>
    <cellStyle name="Total 2 2" xfId="40957"/>
    <cellStyle name="Total 3" xfId="40958"/>
    <cellStyle name="Total 3 2" xfId="40959"/>
    <cellStyle name="Total 4" xfId="40960"/>
    <cellStyle name="Total 5" xfId="40961"/>
    <cellStyle name="Total 6" xfId="40962"/>
    <cellStyle name="Total 7" xfId="40963"/>
    <cellStyle name="Warning Text 2" xfId="40964"/>
    <cellStyle name="Warning Text 2 2" xfId="40965"/>
    <cellStyle name="Warning Text 3" xfId="40966"/>
    <cellStyle name="Warning Text 3 2" xfId="40967"/>
    <cellStyle name="Warning Text 4" xfId="40968"/>
    <cellStyle name="Warning Text 5" xfId="40969"/>
    <cellStyle name="Warning Text 6" xfId="40970"/>
    <cellStyle name="Warning Text 7" xfId="40971"/>
  </cellStyles>
  <dxfs count="8">
    <dxf>
      <font>
        <color rgb="FFFF0000"/>
      </font>
    </dxf>
    <dxf>
      <font>
        <color rgb="FFFF0000"/>
      </font>
    </dxf>
    <dxf>
      <font>
        <color rgb="FFFF0000"/>
      </font>
    </dxf>
    <dxf>
      <font>
        <color rgb="FFFF0000"/>
      </font>
    </dxf>
    <dxf>
      <font>
        <color rgb="FFFF0000"/>
      </font>
    </dxf>
    <dxf>
      <font>
        <color rgb="FFFF0000"/>
      </font>
    </dxf>
    <dxf>
      <fill>
        <patternFill>
          <bgColor theme="0" tint="-4.9989318521683403E-2"/>
        </patternFill>
      </fill>
      <border diagonalUp="0" diagonalDown="0">
        <left/>
        <right/>
        <top/>
        <bottom/>
        <vertical/>
        <horizontal/>
      </border>
    </dxf>
    <dxf>
      <border diagonalUp="0" diagonalDown="0">
        <left/>
        <right/>
        <top/>
        <bottom/>
        <vertical/>
        <horizontal/>
      </border>
    </dxf>
  </dxfs>
  <tableStyles count="2" defaultTableStyle="TableStyleMedium2" defaultPivotStyle="PivotStyleLight16">
    <tableStyle name="PivotTable Style 1" table="0" count="1">
      <tableStyleElement type="wholeTable" dxfId="7"/>
    </tableStyle>
    <tableStyle name="Slicer Style 1" pivot="0" table="0" count="4">
      <tableStyleElement type="wholeTable" dxfId="6"/>
    </tableStyle>
  </tableStyles>
  <colors>
    <mruColors>
      <color rgb="FF99CCFF"/>
      <color rgb="FFFFFFCC"/>
    </mruColors>
  </colors>
  <extLst>
    <ext xmlns:x14="http://schemas.microsoft.com/office/spreadsheetml/2009/9/main" uri="{46F421CA-312F-682f-3DD2-61675219B42D}">
      <x14:dxfs count="3">
        <dxf>
          <border>
            <left style="medium">
              <color auto="1"/>
            </left>
            <right style="medium">
              <color auto="1"/>
            </right>
            <top style="medium">
              <color auto="1"/>
            </top>
            <bottom style="medium">
              <color auto="1"/>
            </bottom>
          </border>
        </dxf>
        <dxf>
          <fill>
            <patternFill>
              <bgColor theme="4" tint="0.79998168889431442"/>
            </patternFill>
          </fill>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2"/>
            <x14:slicerStyleElement type="selectedItemWithData" dxfId="1"/>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50" dropStyle="combo" dx="16" fmlaLink="A1" fmlaRange="AgencyList" sel="31" val="3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2</xdr:row>
          <xdr:rowOff>19050</xdr:rowOff>
        </xdr:from>
        <xdr:to>
          <xdr:col>6</xdr:col>
          <xdr:colOff>323850</xdr:colOff>
          <xdr:row>4</xdr:row>
          <xdr:rowOff>85725</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absolute">
    <xdr:from>
      <xdr:col>6</xdr:col>
      <xdr:colOff>938214</xdr:colOff>
      <xdr:row>1</xdr:row>
      <xdr:rowOff>47625</xdr:rowOff>
    </xdr:from>
    <xdr:to>
      <xdr:col>7</xdr:col>
      <xdr:colOff>109538</xdr:colOff>
      <xdr:row>3</xdr:row>
      <xdr:rowOff>66675</xdr:rowOff>
    </xdr:to>
    <xdr:sp macro="[0]!SaveFundSplits" textlink="">
      <xdr:nvSpPr>
        <xdr:cNvPr id="3" name="Rectangle 2"/>
        <xdr:cNvSpPr/>
      </xdr:nvSpPr>
      <xdr:spPr>
        <a:xfrm>
          <a:off x="3562351" y="371475"/>
          <a:ext cx="1304924" cy="2667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400"/>
            <a:t>Save/Update</a:t>
          </a:r>
          <a:endParaRPr lang="en-US" sz="14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yan.way@Ofm.wa.gov?subject=Central%20Service%20Model%20Update" TargetMode="External"/><Relationship Id="rId1" Type="http://schemas.openxmlformats.org/officeDocument/2006/relationships/hyperlink" Target="https://ofm.wa.gov/budget/budget-staff-agency-assignmen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14"/>
  <sheetViews>
    <sheetView tabSelected="1" workbookViewId="0">
      <selection activeCell="C11" sqref="C11"/>
    </sheetView>
  </sheetViews>
  <sheetFormatPr defaultRowHeight="12.75" x14ac:dyDescent="0.2"/>
  <cols>
    <col min="1" max="1" width="4.85546875" style="93" customWidth="1"/>
    <col min="2" max="2" width="113.28515625" style="95" customWidth="1"/>
    <col min="3" max="3" width="18.7109375" style="93" customWidth="1"/>
    <col min="4" max="16384" width="9.140625" style="93"/>
  </cols>
  <sheetData>
    <row r="2" spans="1:3" ht="20.25" x14ac:dyDescent="0.2">
      <c r="B2" s="99" t="s">
        <v>1387</v>
      </c>
    </row>
    <row r="3" spans="1:3" ht="15.75" x14ac:dyDescent="0.2">
      <c r="B3" s="98" t="s">
        <v>152</v>
      </c>
    </row>
    <row r="4" spans="1:3" ht="6.75" customHeight="1" x14ac:dyDescent="0.2">
      <c r="A4" s="94"/>
    </row>
    <row r="5" spans="1:3" ht="39.950000000000003" customHeight="1" x14ac:dyDescent="0.2">
      <c r="A5" s="97">
        <v>1</v>
      </c>
      <c r="B5" s="95" t="s">
        <v>1368</v>
      </c>
      <c r="C5" s="100" t="s">
        <v>1386</v>
      </c>
    </row>
    <row r="6" spans="1:3" ht="39.950000000000003" customHeight="1" x14ac:dyDescent="0.2">
      <c r="A6" s="96" t="s">
        <v>1369</v>
      </c>
      <c r="B6" s="95" t="s">
        <v>1370</v>
      </c>
    </row>
    <row r="7" spans="1:3" ht="39.950000000000003" customHeight="1" x14ac:dyDescent="0.2">
      <c r="A7" s="96" t="s">
        <v>1371</v>
      </c>
      <c r="B7" s="95" t="s">
        <v>1383</v>
      </c>
    </row>
    <row r="8" spans="1:3" ht="39.950000000000003" customHeight="1" x14ac:dyDescent="0.2">
      <c r="A8" s="96" t="s">
        <v>1372</v>
      </c>
      <c r="B8" s="95" t="s">
        <v>1384</v>
      </c>
    </row>
    <row r="9" spans="1:3" ht="39.950000000000003" customHeight="1" x14ac:dyDescent="0.2">
      <c r="A9" s="96" t="s">
        <v>1373</v>
      </c>
      <c r="B9" s="95" t="s">
        <v>1374</v>
      </c>
    </row>
    <row r="10" spans="1:3" ht="39.950000000000003" customHeight="1" x14ac:dyDescent="0.2">
      <c r="A10" s="96" t="s">
        <v>1375</v>
      </c>
      <c r="B10" s="95" t="s">
        <v>1376</v>
      </c>
    </row>
    <row r="11" spans="1:3" ht="39.950000000000003" customHeight="1" x14ac:dyDescent="0.2">
      <c r="A11" s="96" t="s">
        <v>1377</v>
      </c>
      <c r="B11" s="95" t="s">
        <v>1378</v>
      </c>
    </row>
    <row r="12" spans="1:3" ht="39.950000000000003" customHeight="1" x14ac:dyDescent="0.2">
      <c r="A12" s="96" t="s">
        <v>1379</v>
      </c>
      <c r="B12" s="95" t="s">
        <v>1388</v>
      </c>
    </row>
    <row r="13" spans="1:3" ht="39.950000000000003" customHeight="1" x14ac:dyDescent="0.2">
      <c r="A13" s="96" t="s">
        <v>1380</v>
      </c>
      <c r="B13" s="95" t="s">
        <v>1381</v>
      </c>
    </row>
    <row r="14" spans="1:3" ht="39.950000000000003" customHeight="1" x14ac:dyDescent="0.2">
      <c r="A14" s="96" t="s">
        <v>1382</v>
      </c>
      <c r="B14" s="95" t="s">
        <v>1389</v>
      </c>
      <c r="C14" s="100" t="s">
        <v>1385</v>
      </c>
    </row>
  </sheetData>
  <hyperlinks>
    <hyperlink ref="C14" r:id="rId1" display="https://ofm.wa.gov/budget/budget-staff-agency-assignments"/>
    <hyperlink ref="C5" r:id="rId2" display="mailto:bryan.way@Ofm.wa.gov?subject=Central%20Service%20Model%20Updat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J705"/>
  <sheetViews>
    <sheetView topLeftCell="F1" workbookViewId="0">
      <selection activeCell="F11" sqref="F11"/>
    </sheetView>
  </sheetViews>
  <sheetFormatPr defaultRowHeight="12.75" x14ac:dyDescent="0.2"/>
  <cols>
    <col min="1" max="1" width="4.7109375" hidden="1" customWidth="1"/>
    <col min="2" max="2" width="4.140625" hidden="1" customWidth="1"/>
    <col min="3" max="3" width="5" hidden="1" customWidth="1"/>
    <col min="4" max="4" width="5.85546875" hidden="1" customWidth="1"/>
    <col min="5" max="5" width="10.140625" hidden="1" customWidth="1"/>
    <col min="6" max="6" width="39.85546875" style="36" customWidth="1"/>
    <col min="7" max="7" width="29.85546875" customWidth="1"/>
    <col min="8" max="8" width="21" customWidth="1"/>
    <col min="9" max="9" width="40.85546875" customWidth="1"/>
    <col min="10" max="17" width="11.7109375" customWidth="1"/>
    <col min="19" max="19" width="10.28515625" bestFit="1" customWidth="1"/>
  </cols>
  <sheetData>
    <row r="1" spans="1:36" ht="25.5" customHeight="1" x14ac:dyDescent="0.25">
      <c r="A1" s="21">
        <v>31</v>
      </c>
      <c r="B1" s="21" t="str">
        <f>LEFT(VLOOKUP(A1,ActiveFunds!$G$4:$H$150,2,0),3)</f>
        <v>104</v>
      </c>
      <c r="C1" s="21"/>
      <c r="D1" s="21" t="str">
        <f>VLOOKUP(A1,ActiveFunds!$G$4:$H$150,2,0)</f>
        <v>104-Economic &amp; Revenue Forecast Council</v>
      </c>
      <c r="E1" s="21"/>
      <c r="F1" s="52" t="s">
        <v>153</v>
      </c>
      <c r="G1" s="53"/>
      <c r="H1" s="53"/>
      <c r="I1" s="54"/>
      <c r="J1" s="53"/>
      <c r="K1" s="53"/>
      <c r="L1" s="53"/>
      <c r="M1" s="53"/>
      <c r="N1" s="53"/>
      <c r="O1" s="53"/>
      <c r="P1" s="53"/>
      <c r="Q1" s="53"/>
    </row>
    <row r="2" spans="1:36" ht="7.5" customHeight="1" x14ac:dyDescent="0.2">
      <c r="A2" s="22"/>
      <c r="B2" s="22" t="s">
        <v>154</v>
      </c>
      <c r="C2" s="22"/>
      <c r="D2" s="22"/>
      <c r="E2" s="22"/>
      <c r="F2" s="55"/>
      <c r="G2" s="53"/>
      <c r="H2" s="53"/>
      <c r="I2" s="53"/>
      <c r="J2" s="53"/>
      <c r="K2" s="53"/>
      <c r="L2" s="53"/>
      <c r="M2" s="53"/>
      <c r="N2" s="53"/>
      <c r="O2" s="53"/>
      <c r="P2" s="53"/>
      <c r="Q2" s="53"/>
    </row>
    <row r="3" spans="1:36" ht="12" customHeight="1" x14ac:dyDescent="0.2">
      <c r="A3" s="22"/>
      <c r="B3" s="22"/>
      <c r="C3" s="22"/>
      <c r="D3" s="22"/>
      <c r="E3" s="22"/>
      <c r="F3" s="55"/>
      <c r="G3" s="53"/>
      <c r="H3" s="53"/>
      <c r="I3" s="53"/>
      <c r="J3" s="53"/>
      <c r="K3" s="53"/>
      <c r="L3" s="57"/>
      <c r="M3" s="53"/>
      <c r="N3" s="53"/>
      <c r="O3" s="53"/>
      <c r="P3" s="53"/>
      <c r="Q3" s="53"/>
    </row>
    <row r="4" spans="1:36" ht="12" customHeight="1" x14ac:dyDescent="0.2">
      <c r="A4" s="22"/>
      <c r="B4" s="22"/>
      <c r="C4" s="22"/>
      <c r="D4" s="22"/>
      <c r="E4" s="22"/>
      <c r="F4" s="55"/>
      <c r="G4" s="53"/>
      <c r="H4" s="55"/>
      <c r="I4" s="53" t="str">
        <f>IF(AND(LEFT(F10,3)="300",LEFT(G10,3)="030"),$Y$5:$Y$8,IF(AND(LEFT(F10,3)="300",LEFT(G10,3)="040"),$Y$9:$Y$11,""))</f>
        <v/>
      </c>
      <c r="J4" s="53"/>
      <c r="K4" s="53"/>
      <c r="L4" s="53"/>
      <c r="M4" s="53"/>
      <c r="N4" s="53"/>
      <c r="O4" s="53"/>
      <c r="P4" s="53"/>
      <c r="Q4" s="53"/>
    </row>
    <row r="5" spans="1:36" ht="12" customHeight="1" thickBot="1" x14ac:dyDescent="0.25">
      <c r="A5" s="22"/>
      <c r="B5" s="22"/>
      <c r="C5" s="22"/>
      <c r="D5" s="22"/>
      <c r="E5" s="22"/>
      <c r="F5" s="55"/>
      <c r="G5" s="53"/>
      <c r="H5" s="53"/>
      <c r="I5" s="53"/>
      <c r="J5" s="53"/>
      <c r="K5" s="53"/>
      <c r="L5" s="53"/>
      <c r="M5" s="53"/>
      <c r="N5" s="53"/>
      <c r="O5" s="53"/>
      <c r="P5" s="53"/>
      <c r="Q5" s="53"/>
    </row>
    <row r="6" spans="1:36" ht="19.5" customHeight="1" thickBot="1" x14ac:dyDescent="0.25">
      <c r="A6" s="23" t="str">
        <f>LEFT(F6,3)</f>
        <v/>
      </c>
      <c r="B6" s="23" t="str">
        <f>TRIM(LEFT(G6,3))</f>
        <v/>
      </c>
      <c r="C6" s="23" t="str">
        <f>TRIM(LEFT(H6,4))</f>
        <v/>
      </c>
      <c r="D6" s="23" t="str">
        <f>LEFT(I6,3)</f>
        <v/>
      </c>
      <c r="E6" s="23" t="str">
        <f>MID(I6,5,1)</f>
        <v/>
      </c>
      <c r="F6" s="56" t="str">
        <f>IF(AgyChoice = 1,"When all agencies are selected you will not be able to edit the worksheet","")</f>
        <v/>
      </c>
      <c r="G6" s="53"/>
      <c r="H6" s="53" t="str">
        <f>IF(AND(LEFT(F10,3)="300",LEFT(G10,3)="030"),ActiveFunds!$Z$5:$Z$8,IF(AND(LEFT(F10,3)="300",LEFT(G106,3)="040"),ActiveFunds!$Z$9:$Z$12,""))</f>
        <v/>
      </c>
      <c r="I6" s="53"/>
      <c r="J6" s="24" t="s">
        <v>155</v>
      </c>
      <c r="K6" s="25"/>
      <c r="L6" s="25"/>
      <c r="M6" s="25"/>
      <c r="N6" s="25"/>
      <c r="O6" s="26"/>
      <c r="P6" s="26"/>
      <c r="Q6" s="26"/>
      <c r="R6" s="78"/>
      <c r="S6" s="79"/>
    </row>
    <row r="7" spans="1:36" ht="75" x14ac:dyDescent="0.25">
      <c r="A7" s="27" t="s">
        <v>156</v>
      </c>
      <c r="B7" s="28" t="s">
        <v>157</v>
      </c>
      <c r="C7" s="28" t="s">
        <v>158</v>
      </c>
      <c r="D7" s="29" t="s">
        <v>132</v>
      </c>
      <c r="E7" s="29" t="s">
        <v>121</v>
      </c>
      <c r="F7" s="30" t="s">
        <v>0</v>
      </c>
      <c r="G7" s="29" t="s">
        <v>150</v>
      </c>
      <c r="H7" s="28" t="s">
        <v>159</v>
      </c>
      <c r="I7" s="29" t="s">
        <v>160</v>
      </c>
      <c r="J7" s="31" t="s">
        <v>129</v>
      </c>
      <c r="K7" s="31" t="s">
        <v>134</v>
      </c>
      <c r="L7" s="31" t="s">
        <v>133</v>
      </c>
      <c r="M7" s="31" t="s">
        <v>135</v>
      </c>
      <c r="N7" s="31" t="s">
        <v>161</v>
      </c>
      <c r="O7" s="31" t="s">
        <v>162</v>
      </c>
      <c r="P7" s="31" t="s">
        <v>163</v>
      </c>
      <c r="Q7" s="31" t="s">
        <v>886</v>
      </c>
      <c r="R7" s="31" t="s">
        <v>1341</v>
      </c>
      <c r="S7" s="31" t="s">
        <v>1342</v>
      </c>
    </row>
    <row r="8" spans="1:36" ht="21.75" customHeight="1" thickBot="1" x14ac:dyDescent="0.3">
      <c r="A8" s="32"/>
      <c r="B8" s="32"/>
      <c r="C8" s="32"/>
      <c r="D8" s="32"/>
      <c r="E8" s="32"/>
      <c r="F8" s="33" t="s">
        <v>164</v>
      </c>
      <c r="G8" s="34"/>
      <c r="H8" s="34"/>
      <c r="I8" s="34"/>
      <c r="J8" s="35">
        <f t="shared" ref="J8:S8" si="0">IF(AgyChoice=1,"",SUM(J9:J984))</f>
        <v>1</v>
      </c>
      <c r="K8" s="35">
        <f t="shared" si="0"/>
        <v>1</v>
      </c>
      <c r="L8" s="35">
        <f t="shared" si="0"/>
        <v>1</v>
      </c>
      <c r="M8" s="35">
        <f t="shared" si="0"/>
        <v>1</v>
      </c>
      <c r="N8" s="35">
        <f t="shared" si="0"/>
        <v>1</v>
      </c>
      <c r="O8" s="35">
        <f t="shared" si="0"/>
        <v>1</v>
      </c>
      <c r="P8" s="35">
        <f t="shared" si="0"/>
        <v>1</v>
      </c>
      <c r="Q8" s="35">
        <f t="shared" si="0"/>
        <v>1</v>
      </c>
      <c r="R8" s="35">
        <f t="shared" si="0"/>
        <v>1</v>
      </c>
      <c r="S8" s="35">
        <f t="shared" si="0"/>
        <v>1</v>
      </c>
      <c r="T8" s="62"/>
    </row>
    <row r="9" spans="1:36" ht="17.25" hidden="1" customHeight="1" thickTop="1" x14ac:dyDescent="0.2">
      <c r="A9" t="s">
        <v>156</v>
      </c>
      <c r="B9" t="s">
        <v>157</v>
      </c>
      <c r="C9" t="s">
        <v>165</v>
      </c>
      <c r="D9" t="s">
        <v>132</v>
      </c>
      <c r="E9" t="s">
        <v>121</v>
      </c>
      <c r="F9" s="36" t="s">
        <v>0</v>
      </c>
      <c r="G9" t="s">
        <v>150</v>
      </c>
      <c r="H9" t="s">
        <v>159</v>
      </c>
      <c r="I9" s="4" t="s">
        <v>160</v>
      </c>
      <c r="J9" s="37" t="s">
        <v>129</v>
      </c>
      <c r="K9" s="37" t="s">
        <v>134</v>
      </c>
      <c r="L9" s="37" t="s">
        <v>133</v>
      </c>
      <c r="M9" s="37" t="s">
        <v>135</v>
      </c>
      <c r="N9" s="37" t="s">
        <v>161</v>
      </c>
      <c r="O9" s="37" t="s">
        <v>162</v>
      </c>
      <c r="P9" s="37" t="s">
        <v>163</v>
      </c>
      <c r="Q9" s="37" t="s">
        <v>886</v>
      </c>
      <c r="R9" t="s">
        <v>1341</v>
      </c>
      <c r="S9" t="s">
        <v>1342</v>
      </c>
    </row>
    <row r="10" spans="1:36" ht="14.1" customHeight="1" thickTop="1" x14ac:dyDescent="0.25">
      <c r="A10" t="s">
        <v>29</v>
      </c>
      <c r="B10" s="21" t="s">
        <v>128</v>
      </c>
      <c r="C10" t="s">
        <v>128</v>
      </c>
      <c r="D10" t="s">
        <v>108</v>
      </c>
      <c r="E10" t="s">
        <v>104</v>
      </c>
      <c r="F10" s="36" t="s">
        <v>379</v>
      </c>
      <c r="I10" s="4" t="s">
        <v>167</v>
      </c>
      <c r="J10" s="92">
        <v>1</v>
      </c>
      <c r="K10" s="92">
        <v>1</v>
      </c>
      <c r="L10" s="92">
        <v>1</v>
      </c>
      <c r="M10" s="92">
        <v>1</v>
      </c>
      <c r="N10" s="92">
        <v>1</v>
      </c>
      <c r="O10" s="92">
        <v>1</v>
      </c>
      <c r="P10" s="92">
        <v>1</v>
      </c>
      <c r="Q10" s="92">
        <v>1</v>
      </c>
      <c r="R10" s="92">
        <v>1</v>
      </c>
      <c r="S10" s="92">
        <v>1</v>
      </c>
      <c r="V10">
        <v>0</v>
      </c>
      <c r="W10">
        <v>64.999999999999986</v>
      </c>
      <c r="AJ10">
        <v>0</v>
      </c>
    </row>
    <row r="11" spans="1:36" ht="14.1" customHeight="1" x14ac:dyDescent="0.25">
      <c r="B11" s="21"/>
      <c r="I11" s="4"/>
      <c r="J11" s="92"/>
      <c r="K11" s="92"/>
      <c r="L11" s="92"/>
      <c r="M11" s="92"/>
      <c r="N11" s="92"/>
      <c r="O11" s="92"/>
      <c r="P11" s="92"/>
      <c r="Q11" s="92"/>
      <c r="R11" s="92"/>
      <c r="S11" s="92"/>
      <c r="AJ11">
        <v>0</v>
      </c>
    </row>
    <row r="12" spans="1:36" ht="14.1" customHeight="1" x14ac:dyDescent="0.25">
      <c r="I12" s="4"/>
      <c r="J12" s="92"/>
      <c r="K12" s="92"/>
      <c r="L12" s="92"/>
      <c r="M12" s="92"/>
      <c r="N12" s="92"/>
      <c r="O12" s="92"/>
      <c r="P12" s="92"/>
      <c r="Q12" s="92"/>
      <c r="R12" s="92"/>
      <c r="S12" s="92"/>
      <c r="AJ12" s="3">
        <v>1</v>
      </c>
    </row>
    <row r="13" spans="1:36" ht="14.1" customHeight="1" x14ac:dyDescent="0.25">
      <c r="I13" s="4"/>
      <c r="J13" s="92"/>
      <c r="K13" s="92"/>
      <c r="L13" s="92"/>
      <c r="M13" s="92"/>
      <c r="N13" s="92"/>
      <c r="O13" s="92"/>
      <c r="P13" s="92"/>
      <c r="Q13" s="92"/>
      <c r="R13" s="92"/>
      <c r="S13" s="92"/>
      <c r="AJ13">
        <v>0</v>
      </c>
    </row>
    <row r="14" spans="1:36" ht="14.1" customHeight="1" x14ac:dyDescent="0.25">
      <c r="I14" s="4"/>
      <c r="J14" s="92"/>
      <c r="K14" s="92"/>
      <c r="L14" s="92"/>
      <c r="M14" s="92"/>
      <c r="N14" s="92"/>
      <c r="O14" s="92"/>
      <c r="P14" s="92"/>
      <c r="Q14" s="92"/>
      <c r="R14" s="92"/>
      <c r="S14" s="92"/>
      <c r="AJ14">
        <v>0</v>
      </c>
    </row>
    <row r="15" spans="1:36" ht="14.1" customHeight="1" x14ac:dyDescent="0.25">
      <c r="I15" s="4"/>
      <c r="J15" s="92"/>
      <c r="K15" s="92"/>
      <c r="L15" s="92"/>
      <c r="M15" s="92"/>
      <c r="N15" s="92"/>
      <c r="O15" s="92"/>
      <c r="P15" s="92"/>
      <c r="Q15" s="92"/>
      <c r="R15" s="92"/>
      <c r="S15" s="92"/>
      <c r="AJ15">
        <v>0</v>
      </c>
    </row>
    <row r="16" spans="1:36" ht="14.1" customHeight="1" x14ac:dyDescent="0.25">
      <c r="I16" s="4"/>
      <c r="J16" s="92"/>
      <c r="K16" s="92"/>
      <c r="L16" s="92"/>
      <c r="M16" s="92"/>
      <c r="N16" s="92"/>
      <c r="O16" s="92"/>
      <c r="P16" s="92"/>
      <c r="Q16" s="92"/>
      <c r="R16" s="92"/>
      <c r="S16" s="92"/>
      <c r="AJ16">
        <v>0</v>
      </c>
    </row>
    <row r="17" spans="9:36" ht="14.1" customHeight="1" x14ac:dyDescent="0.25">
      <c r="I17" s="4"/>
      <c r="J17" s="92"/>
      <c r="K17" s="92"/>
      <c r="L17" s="92"/>
      <c r="M17" s="92"/>
      <c r="N17" s="92"/>
      <c r="O17" s="92"/>
      <c r="P17" s="92"/>
      <c r="Q17" s="92"/>
      <c r="R17" s="92"/>
      <c r="S17" s="92"/>
      <c r="AJ17">
        <v>0</v>
      </c>
    </row>
    <row r="18" spans="9:36" ht="14.1" customHeight="1" x14ac:dyDescent="0.25">
      <c r="I18" s="4"/>
      <c r="J18" s="92"/>
      <c r="K18" s="92"/>
      <c r="L18" s="92"/>
      <c r="M18" s="92"/>
      <c r="N18" s="92"/>
      <c r="O18" s="92"/>
      <c r="P18" s="92"/>
      <c r="Q18" s="92"/>
      <c r="R18" s="92"/>
      <c r="S18" s="92"/>
      <c r="AJ18">
        <v>0</v>
      </c>
    </row>
    <row r="19" spans="9:36" ht="14.1" customHeight="1" x14ac:dyDescent="0.2">
      <c r="I19" s="4"/>
      <c r="J19" s="37"/>
      <c r="K19" s="37"/>
      <c r="L19" s="37"/>
      <c r="M19" s="37"/>
      <c r="N19" s="37"/>
      <c r="O19" s="37"/>
      <c r="P19" s="37"/>
      <c r="Q19" s="37"/>
      <c r="R19" s="6"/>
      <c r="S19" s="6"/>
      <c r="AJ19">
        <v>0</v>
      </c>
    </row>
    <row r="20" spans="9:36" ht="14.1" customHeight="1" x14ac:dyDescent="0.2">
      <c r="I20" s="4"/>
      <c r="J20" s="37"/>
      <c r="K20" s="37"/>
      <c r="L20" s="37"/>
      <c r="M20" s="37"/>
      <c r="N20" s="37"/>
      <c r="O20" s="37"/>
      <c r="P20" s="37"/>
      <c r="Q20" s="37"/>
      <c r="R20" s="6"/>
      <c r="S20" s="6"/>
      <c r="AJ20">
        <v>0</v>
      </c>
    </row>
    <row r="21" spans="9:36" ht="14.1" customHeight="1" x14ac:dyDescent="0.2">
      <c r="I21" s="4"/>
      <c r="J21" s="6"/>
      <c r="K21" s="37"/>
      <c r="L21" s="37"/>
      <c r="M21" s="37"/>
      <c r="N21" s="37"/>
      <c r="O21" s="37"/>
      <c r="P21" s="37"/>
      <c r="Q21" s="37"/>
      <c r="R21" s="6"/>
      <c r="S21" s="6"/>
      <c r="AJ21">
        <v>0</v>
      </c>
    </row>
    <row r="22" spans="9:36" ht="14.1" customHeight="1" x14ac:dyDescent="0.2">
      <c r="I22" s="4"/>
      <c r="J22" s="6"/>
      <c r="K22" s="37"/>
      <c r="L22" s="37"/>
      <c r="M22" s="37"/>
      <c r="N22" s="37"/>
      <c r="O22" s="37"/>
      <c r="P22" s="37"/>
      <c r="Q22" s="37"/>
      <c r="R22" s="6"/>
      <c r="S22" s="6"/>
      <c r="AJ22">
        <v>0</v>
      </c>
    </row>
    <row r="23" spans="9:36" ht="14.1" customHeight="1" x14ac:dyDescent="0.2">
      <c r="I23" s="4"/>
      <c r="J23" s="6"/>
      <c r="K23" s="37"/>
      <c r="L23" s="37"/>
      <c r="M23" s="37"/>
      <c r="N23" s="37"/>
      <c r="O23" s="37"/>
      <c r="P23" s="37"/>
      <c r="Q23" s="37"/>
      <c r="R23" s="6"/>
      <c r="S23" s="6"/>
      <c r="AJ23">
        <v>0</v>
      </c>
    </row>
    <row r="24" spans="9:36" x14ac:dyDescent="0.2">
      <c r="I24" s="4"/>
      <c r="J24" s="6"/>
      <c r="K24" s="37"/>
      <c r="L24" s="37"/>
      <c r="M24" s="37"/>
      <c r="N24" s="37"/>
      <c r="O24" s="37"/>
      <c r="P24" s="37"/>
      <c r="Q24" s="37"/>
      <c r="R24" s="6"/>
      <c r="S24" s="6"/>
      <c r="AJ24">
        <v>0</v>
      </c>
    </row>
    <row r="25" spans="9:36" x14ac:dyDescent="0.2">
      <c r="I25" s="4"/>
      <c r="J25" s="6"/>
      <c r="K25" s="37"/>
      <c r="L25" s="37"/>
      <c r="M25" s="37"/>
      <c r="N25" s="37"/>
      <c r="O25" s="37"/>
      <c r="P25" s="37"/>
      <c r="Q25" s="37"/>
      <c r="R25" s="6"/>
      <c r="S25" s="6"/>
      <c r="AJ25">
        <v>0</v>
      </c>
    </row>
    <row r="26" spans="9:36" x14ac:dyDescent="0.2">
      <c r="I26" s="4"/>
      <c r="J26" s="37"/>
      <c r="K26" s="37"/>
      <c r="L26" s="37"/>
      <c r="M26" s="37"/>
      <c r="N26" s="37"/>
      <c r="O26" s="37"/>
      <c r="P26" s="37"/>
      <c r="Q26" s="37"/>
      <c r="R26" s="6"/>
      <c r="S26" s="6"/>
      <c r="AJ26">
        <v>0</v>
      </c>
    </row>
    <row r="27" spans="9:36" x14ac:dyDescent="0.2">
      <c r="I27" s="4"/>
      <c r="J27" s="37"/>
      <c r="K27" s="37"/>
      <c r="L27" s="37"/>
      <c r="M27" s="37"/>
      <c r="N27" s="37"/>
      <c r="O27" s="37"/>
      <c r="P27" s="37"/>
      <c r="Q27" s="37"/>
      <c r="R27" s="6"/>
      <c r="S27" s="6"/>
      <c r="AJ27">
        <v>0</v>
      </c>
    </row>
    <row r="28" spans="9:36" x14ac:dyDescent="0.2">
      <c r="I28" s="4"/>
      <c r="J28" s="37"/>
      <c r="K28" s="37"/>
      <c r="L28" s="37"/>
      <c r="M28" s="37"/>
      <c r="N28" s="37"/>
      <c r="O28" s="37"/>
      <c r="P28" s="37"/>
      <c r="Q28" s="37"/>
      <c r="R28" s="6"/>
      <c r="S28" s="6"/>
      <c r="AJ28">
        <v>0</v>
      </c>
    </row>
    <row r="29" spans="9:36" x14ac:dyDescent="0.2">
      <c r="I29" s="4"/>
      <c r="J29" s="37"/>
      <c r="K29" s="37"/>
      <c r="L29" s="37"/>
      <c r="M29" s="37"/>
      <c r="N29" s="37"/>
      <c r="O29" s="37"/>
      <c r="P29" s="37"/>
      <c r="Q29" s="37"/>
      <c r="R29" s="6"/>
      <c r="S29" s="6"/>
      <c r="AJ29">
        <v>0</v>
      </c>
    </row>
    <row r="30" spans="9:36" x14ac:dyDescent="0.2">
      <c r="I30" s="4"/>
      <c r="J30" s="37"/>
      <c r="K30" s="37"/>
      <c r="L30" s="37"/>
      <c r="M30" s="37"/>
      <c r="N30" s="37"/>
      <c r="O30" s="37"/>
      <c r="P30" s="37"/>
      <c r="Q30" s="37"/>
      <c r="R30" s="6"/>
      <c r="S30" s="6"/>
      <c r="AJ30">
        <v>0</v>
      </c>
    </row>
    <row r="31" spans="9:36" x14ac:dyDescent="0.2">
      <c r="I31" s="4"/>
      <c r="J31" s="37"/>
      <c r="K31" s="37"/>
      <c r="L31" s="37"/>
      <c r="M31" s="37"/>
      <c r="N31" s="37"/>
      <c r="O31" s="37"/>
      <c r="P31" s="37"/>
      <c r="Q31" s="37"/>
      <c r="R31" s="6"/>
      <c r="S31" s="6"/>
      <c r="AJ31">
        <v>0</v>
      </c>
    </row>
    <row r="32" spans="9:36" x14ac:dyDescent="0.2">
      <c r="I32" s="4"/>
      <c r="J32" s="37"/>
      <c r="K32" s="37"/>
      <c r="L32" s="37"/>
      <c r="M32" s="37"/>
      <c r="N32" s="37"/>
      <c r="O32" s="37"/>
      <c r="P32" s="37"/>
      <c r="Q32" s="37"/>
      <c r="R32" s="6"/>
      <c r="S32" s="6"/>
      <c r="AJ32">
        <v>0</v>
      </c>
    </row>
    <row r="33" spans="9:36" x14ac:dyDescent="0.2">
      <c r="I33" s="4"/>
      <c r="J33" s="37"/>
      <c r="K33" s="37"/>
      <c r="L33" s="37"/>
      <c r="M33" s="37"/>
      <c r="N33" s="37"/>
      <c r="O33" s="37"/>
      <c r="P33" s="37"/>
      <c r="Q33" s="37"/>
      <c r="R33" s="6"/>
      <c r="S33" s="6"/>
      <c r="AJ33">
        <v>0</v>
      </c>
    </row>
    <row r="34" spans="9:36" x14ac:dyDescent="0.2">
      <c r="I34" s="4"/>
      <c r="J34" s="37"/>
      <c r="K34" s="37"/>
      <c r="L34" s="37"/>
      <c r="M34" s="37"/>
      <c r="N34" s="37"/>
      <c r="O34" s="37"/>
      <c r="P34" s="37"/>
      <c r="Q34" s="37"/>
      <c r="R34" s="6"/>
      <c r="S34" s="6"/>
      <c r="AJ34">
        <v>0</v>
      </c>
    </row>
    <row r="35" spans="9:36" x14ac:dyDescent="0.2">
      <c r="I35" s="4"/>
      <c r="J35" s="37"/>
      <c r="K35" s="37"/>
      <c r="L35" s="37"/>
      <c r="M35" s="37"/>
      <c r="N35" s="37"/>
      <c r="O35" s="37"/>
      <c r="P35" s="37"/>
      <c r="Q35" s="37"/>
      <c r="R35" s="6"/>
      <c r="S35" s="6"/>
      <c r="AJ35">
        <v>0</v>
      </c>
    </row>
    <row r="36" spans="9:36" x14ac:dyDescent="0.2">
      <c r="I36" s="4"/>
      <c r="J36" s="37"/>
      <c r="K36" s="37"/>
      <c r="L36" s="37"/>
      <c r="M36" s="37"/>
      <c r="N36" s="37"/>
      <c r="O36" s="37"/>
      <c r="P36" s="37"/>
      <c r="Q36" s="37"/>
      <c r="R36" s="6"/>
      <c r="S36" s="6"/>
      <c r="AJ36">
        <v>0</v>
      </c>
    </row>
    <row r="37" spans="9:36" x14ac:dyDescent="0.2">
      <c r="I37" s="4"/>
      <c r="J37" s="37"/>
      <c r="K37" s="37"/>
      <c r="L37" s="37"/>
      <c r="M37" s="37"/>
      <c r="N37" s="37"/>
      <c r="O37" s="37"/>
      <c r="P37" s="37"/>
      <c r="Q37" s="37"/>
      <c r="R37" s="6"/>
      <c r="S37" s="6"/>
      <c r="AJ37">
        <v>0</v>
      </c>
    </row>
    <row r="38" spans="9:36" x14ac:dyDescent="0.2">
      <c r="I38" s="4"/>
      <c r="J38" s="37"/>
      <c r="K38" s="37"/>
      <c r="L38" s="37"/>
      <c r="M38" s="37"/>
      <c r="N38" s="37"/>
      <c r="O38" s="37"/>
      <c r="P38" s="37"/>
      <c r="Q38" s="37"/>
      <c r="R38" s="6"/>
      <c r="S38" s="6"/>
      <c r="AJ38" t="e">
        <v>#N/A</v>
      </c>
    </row>
    <row r="39" spans="9:36" x14ac:dyDescent="0.2">
      <c r="I39" s="4"/>
      <c r="J39" s="37"/>
      <c r="K39" s="37"/>
      <c r="L39" s="37"/>
      <c r="M39" s="37"/>
      <c r="N39" s="37"/>
      <c r="O39" s="37"/>
      <c r="P39" s="37"/>
      <c r="Q39" s="37"/>
      <c r="R39" s="6"/>
      <c r="S39" s="6"/>
      <c r="AJ39">
        <v>0</v>
      </c>
    </row>
    <row r="40" spans="9:36" x14ac:dyDescent="0.2">
      <c r="I40" s="4"/>
      <c r="J40" s="37"/>
      <c r="K40" s="37"/>
      <c r="L40" s="37"/>
      <c r="M40" s="37"/>
      <c r="N40" s="37"/>
      <c r="O40" s="37"/>
      <c r="P40" s="37"/>
      <c r="Q40" s="37"/>
      <c r="R40" s="6"/>
      <c r="S40" s="6"/>
      <c r="AJ40">
        <v>0</v>
      </c>
    </row>
    <row r="41" spans="9:36" x14ac:dyDescent="0.2">
      <c r="I41" s="4"/>
      <c r="J41" s="37"/>
      <c r="K41" s="37"/>
      <c r="L41" s="37"/>
      <c r="M41" s="37"/>
      <c r="N41" s="37"/>
      <c r="O41" s="37"/>
      <c r="P41" s="37"/>
      <c r="Q41" s="37"/>
      <c r="R41" s="6"/>
      <c r="S41" s="6"/>
      <c r="AJ41">
        <v>0</v>
      </c>
    </row>
    <row r="42" spans="9:36" x14ac:dyDescent="0.2">
      <c r="I42" s="4"/>
      <c r="J42" s="37"/>
      <c r="K42" s="37"/>
      <c r="L42" s="37"/>
      <c r="M42" s="37"/>
      <c r="N42" s="37"/>
      <c r="O42" s="37"/>
      <c r="P42" s="37"/>
      <c r="Q42" s="37"/>
      <c r="R42" s="6"/>
      <c r="S42" s="6"/>
      <c r="AJ42">
        <v>0</v>
      </c>
    </row>
    <row r="43" spans="9:36" x14ac:dyDescent="0.2">
      <c r="I43" s="4"/>
      <c r="J43" s="37"/>
      <c r="K43" s="37"/>
      <c r="L43" s="37"/>
      <c r="M43" s="37"/>
      <c r="N43" s="37"/>
      <c r="O43" s="37"/>
      <c r="P43" s="37"/>
      <c r="Q43" s="37"/>
      <c r="R43" s="6"/>
      <c r="S43" s="6"/>
      <c r="AJ43">
        <v>0</v>
      </c>
    </row>
    <row r="44" spans="9:36" x14ac:dyDescent="0.2">
      <c r="I44" s="4"/>
      <c r="J44" s="37"/>
      <c r="K44" s="37"/>
      <c r="L44" s="37"/>
      <c r="M44" s="37"/>
      <c r="N44" s="37"/>
      <c r="O44" s="37"/>
      <c r="P44" s="37"/>
      <c r="Q44" s="37"/>
      <c r="R44" s="6"/>
      <c r="S44" s="6"/>
      <c r="AJ44">
        <v>0</v>
      </c>
    </row>
    <row r="45" spans="9:36" x14ac:dyDescent="0.2">
      <c r="I45" s="4"/>
      <c r="J45" s="37"/>
      <c r="K45" s="37"/>
      <c r="L45" s="37"/>
      <c r="M45" s="37"/>
      <c r="N45" s="37"/>
      <c r="O45" s="37"/>
      <c r="P45" s="37"/>
      <c r="Q45" s="37"/>
      <c r="R45" s="6"/>
      <c r="S45" s="6"/>
      <c r="AJ45">
        <v>0</v>
      </c>
    </row>
    <row r="46" spans="9:36" x14ac:dyDescent="0.2">
      <c r="I46" s="4"/>
      <c r="J46" s="37"/>
      <c r="K46" s="37"/>
      <c r="L46" s="37"/>
      <c r="M46" s="37"/>
      <c r="N46" s="37"/>
      <c r="O46" s="37"/>
      <c r="P46" s="37"/>
      <c r="Q46" s="37"/>
      <c r="R46" s="6"/>
      <c r="S46" s="6"/>
      <c r="AJ46">
        <v>0</v>
      </c>
    </row>
    <row r="47" spans="9:36" x14ac:dyDescent="0.2">
      <c r="I47" s="4"/>
      <c r="J47" s="37"/>
      <c r="K47" s="37"/>
      <c r="L47" s="37"/>
      <c r="M47" s="37"/>
      <c r="N47" s="37"/>
      <c r="O47" s="37"/>
      <c r="P47" s="37"/>
      <c r="Q47" s="37"/>
      <c r="R47" s="6"/>
      <c r="S47" s="6"/>
      <c r="AJ47">
        <v>0</v>
      </c>
    </row>
    <row r="48" spans="9:36" x14ac:dyDescent="0.2">
      <c r="I48" s="4"/>
      <c r="J48" s="37"/>
      <c r="K48" s="37"/>
      <c r="L48" s="37"/>
      <c r="M48" s="37"/>
      <c r="N48" s="37"/>
      <c r="O48" s="37"/>
      <c r="P48" s="37"/>
      <c r="Q48" s="37"/>
      <c r="R48" s="6"/>
      <c r="S48" s="6"/>
      <c r="AJ48">
        <v>0</v>
      </c>
    </row>
    <row r="49" spans="9:36" x14ac:dyDescent="0.2">
      <c r="I49" s="4"/>
      <c r="J49" s="37"/>
      <c r="K49" s="37"/>
      <c r="L49" s="37"/>
      <c r="M49" s="37"/>
      <c r="N49" s="37"/>
      <c r="O49" s="37"/>
      <c r="P49" s="37"/>
      <c r="Q49" s="37"/>
      <c r="R49" s="6"/>
      <c r="S49" s="6"/>
      <c r="AJ49">
        <v>0</v>
      </c>
    </row>
    <row r="50" spans="9:36" x14ac:dyDescent="0.2">
      <c r="I50" s="4"/>
      <c r="J50" s="37"/>
      <c r="K50" s="37"/>
      <c r="L50" s="37"/>
      <c r="M50" s="37"/>
      <c r="N50" s="37"/>
      <c r="O50" s="37"/>
      <c r="P50" s="37"/>
      <c r="Q50" s="37"/>
      <c r="R50" s="6"/>
      <c r="S50" s="6"/>
      <c r="AJ50">
        <v>0</v>
      </c>
    </row>
    <row r="51" spans="9:36" x14ac:dyDescent="0.2">
      <c r="I51" s="4"/>
      <c r="J51" s="37"/>
      <c r="K51" s="37"/>
      <c r="L51" s="37"/>
      <c r="M51" s="37"/>
      <c r="N51" s="37"/>
      <c r="O51" s="37"/>
      <c r="P51" s="37"/>
      <c r="Q51" s="37"/>
      <c r="R51" s="6"/>
      <c r="S51" s="6"/>
      <c r="AJ51">
        <v>0</v>
      </c>
    </row>
    <row r="52" spans="9:36" x14ac:dyDescent="0.2">
      <c r="I52" s="4"/>
      <c r="J52" s="37"/>
      <c r="K52" s="37"/>
      <c r="L52" s="37"/>
      <c r="M52" s="37"/>
      <c r="N52" s="37"/>
      <c r="O52" s="37"/>
      <c r="P52" s="37"/>
      <c r="Q52" s="37"/>
      <c r="R52" s="6"/>
      <c r="S52" s="6"/>
      <c r="AJ52">
        <v>0</v>
      </c>
    </row>
    <row r="53" spans="9:36" x14ac:dyDescent="0.2">
      <c r="I53" s="4"/>
      <c r="J53" s="37"/>
      <c r="K53" s="37"/>
      <c r="L53" s="37"/>
      <c r="M53" s="37"/>
      <c r="N53" s="37"/>
      <c r="O53" s="37"/>
      <c r="P53" s="37"/>
      <c r="Q53" s="37"/>
      <c r="R53" s="6"/>
      <c r="S53" s="6"/>
      <c r="AJ53">
        <v>0</v>
      </c>
    </row>
    <row r="54" spans="9:36" x14ac:dyDescent="0.2">
      <c r="I54" s="4"/>
      <c r="J54" s="37"/>
      <c r="K54" s="37"/>
      <c r="L54" s="37"/>
      <c r="M54" s="37"/>
      <c r="N54" s="37"/>
      <c r="O54" s="37"/>
      <c r="P54" s="37"/>
      <c r="Q54" s="37"/>
      <c r="R54" s="6"/>
      <c r="S54" s="6"/>
      <c r="AJ54">
        <v>0</v>
      </c>
    </row>
    <row r="55" spans="9:36" x14ac:dyDescent="0.2">
      <c r="I55" s="4"/>
      <c r="J55" s="37"/>
      <c r="K55" s="37"/>
      <c r="L55" s="37"/>
      <c r="M55" s="37"/>
      <c r="N55" s="37"/>
      <c r="O55" s="37"/>
      <c r="P55" s="37"/>
      <c r="Q55" s="37"/>
      <c r="R55" s="6"/>
      <c r="S55" s="6"/>
      <c r="AJ55">
        <v>0</v>
      </c>
    </row>
    <row r="56" spans="9:36" x14ac:dyDescent="0.2">
      <c r="I56" s="4"/>
      <c r="J56" s="37"/>
      <c r="K56" s="37"/>
      <c r="L56" s="37"/>
      <c r="M56" s="37"/>
      <c r="N56" s="37"/>
      <c r="O56" s="37"/>
      <c r="P56" s="37"/>
      <c r="Q56" s="37"/>
      <c r="R56" s="6"/>
      <c r="S56" s="6"/>
      <c r="AJ56">
        <v>0</v>
      </c>
    </row>
    <row r="57" spans="9:36" x14ac:dyDescent="0.2">
      <c r="I57" s="4"/>
      <c r="J57" s="37"/>
      <c r="K57" s="37"/>
      <c r="L57" s="37"/>
      <c r="M57" s="37"/>
      <c r="N57" s="37"/>
      <c r="O57" s="37"/>
      <c r="P57" s="37"/>
      <c r="Q57" s="37"/>
      <c r="R57" s="6"/>
      <c r="S57" s="6"/>
      <c r="AJ57">
        <v>0</v>
      </c>
    </row>
    <row r="58" spans="9:36" x14ac:dyDescent="0.2">
      <c r="I58" s="4"/>
      <c r="J58" s="37"/>
      <c r="K58" s="37"/>
      <c r="L58" s="37"/>
      <c r="M58" s="37"/>
      <c r="N58" s="37"/>
      <c r="O58" s="37"/>
      <c r="P58" s="37"/>
      <c r="Q58" s="37"/>
      <c r="R58" s="6"/>
      <c r="S58" s="6"/>
      <c r="AJ58">
        <v>0</v>
      </c>
    </row>
    <row r="59" spans="9:36" x14ac:dyDescent="0.2">
      <c r="I59" s="4"/>
      <c r="J59" s="37"/>
      <c r="K59" s="37"/>
      <c r="L59" s="37"/>
      <c r="M59" s="37"/>
      <c r="N59" s="37"/>
      <c r="O59" s="37"/>
      <c r="P59" s="37"/>
      <c r="Q59" s="37"/>
      <c r="R59" s="6"/>
      <c r="S59" s="6"/>
      <c r="AJ59">
        <v>0</v>
      </c>
    </row>
    <row r="60" spans="9:36" x14ac:dyDescent="0.2">
      <c r="I60" s="4"/>
      <c r="J60" s="37"/>
      <c r="K60" s="37"/>
      <c r="L60" s="37"/>
      <c r="M60" s="37"/>
      <c r="N60" s="37"/>
      <c r="O60" s="37"/>
      <c r="P60" s="37"/>
      <c r="Q60" s="37"/>
      <c r="R60" s="6"/>
      <c r="S60" s="6"/>
      <c r="AJ60">
        <v>0</v>
      </c>
    </row>
    <row r="61" spans="9:36" x14ac:dyDescent="0.2">
      <c r="I61" s="4"/>
      <c r="J61" s="37"/>
      <c r="K61" s="37"/>
      <c r="L61" s="37"/>
      <c r="M61" s="37"/>
      <c r="N61" s="37"/>
      <c r="O61" s="37"/>
      <c r="P61" s="37"/>
      <c r="Q61" s="37"/>
      <c r="R61" s="6"/>
      <c r="S61" s="6"/>
      <c r="AJ61">
        <v>0</v>
      </c>
    </row>
    <row r="62" spans="9:36" x14ac:dyDescent="0.2">
      <c r="I62" s="4"/>
      <c r="J62" s="37"/>
      <c r="K62" s="37"/>
      <c r="L62" s="37"/>
      <c r="M62" s="37"/>
      <c r="N62" s="37"/>
      <c r="O62" s="37"/>
      <c r="P62" s="37"/>
      <c r="Q62" s="37"/>
      <c r="R62" s="6"/>
      <c r="S62" s="6"/>
      <c r="AJ62">
        <v>0</v>
      </c>
    </row>
    <row r="63" spans="9:36" x14ac:dyDescent="0.2">
      <c r="I63" s="4"/>
      <c r="J63" s="37"/>
      <c r="K63" s="37"/>
      <c r="L63" s="37"/>
      <c r="M63" s="37"/>
      <c r="N63" s="37"/>
      <c r="O63" s="37"/>
      <c r="P63" s="37"/>
      <c r="Q63" s="37"/>
      <c r="R63" s="6"/>
      <c r="S63" s="6"/>
      <c r="AJ63">
        <v>0</v>
      </c>
    </row>
    <row r="64" spans="9:36" x14ac:dyDescent="0.2">
      <c r="I64" s="4"/>
      <c r="J64" s="37"/>
      <c r="K64" s="37"/>
      <c r="L64" s="37"/>
      <c r="M64" s="37"/>
      <c r="N64" s="37"/>
      <c r="O64" s="37"/>
      <c r="P64" s="37"/>
      <c r="Q64" s="37"/>
      <c r="R64" s="6"/>
      <c r="S64" s="6"/>
      <c r="AJ64">
        <v>0</v>
      </c>
    </row>
    <row r="65" spans="9:36" x14ac:dyDescent="0.2">
      <c r="I65" s="4"/>
      <c r="J65" s="37"/>
      <c r="K65" s="37"/>
      <c r="L65" s="37"/>
      <c r="M65" s="37"/>
      <c r="N65" s="37"/>
      <c r="O65" s="37"/>
      <c r="P65" s="37"/>
      <c r="Q65" s="37"/>
      <c r="R65" s="6"/>
      <c r="S65" s="6"/>
      <c r="AJ65">
        <v>0</v>
      </c>
    </row>
    <row r="66" spans="9:36" x14ac:dyDescent="0.2">
      <c r="I66" s="4"/>
      <c r="J66" s="37"/>
      <c r="K66" s="37"/>
      <c r="L66" s="37"/>
      <c r="M66" s="37"/>
      <c r="N66" s="37"/>
      <c r="O66" s="37"/>
      <c r="P66" s="37"/>
      <c r="Q66" s="37"/>
      <c r="R66" s="6"/>
      <c r="S66" s="6"/>
      <c r="AJ66">
        <v>0</v>
      </c>
    </row>
    <row r="67" spans="9:36" x14ac:dyDescent="0.2">
      <c r="I67" s="4"/>
      <c r="J67" s="37"/>
      <c r="K67" s="37"/>
      <c r="L67" s="37"/>
      <c r="M67" s="37"/>
      <c r="N67" s="37"/>
      <c r="O67" s="37"/>
      <c r="P67" s="37"/>
      <c r="Q67" s="37"/>
      <c r="R67" s="6"/>
      <c r="S67" s="6"/>
      <c r="AJ67" t="e">
        <v>#N/A</v>
      </c>
    </row>
    <row r="68" spans="9:36" x14ac:dyDescent="0.2">
      <c r="I68" s="4"/>
      <c r="J68" s="37"/>
      <c r="K68" s="37"/>
      <c r="L68" s="37"/>
      <c r="M68" s="37"/>
      <c r="N68" s="37"/>
      <c r="O68" s="37"/>
      <c r="P68" s="37"/>
      <c r="Q68" s="37"/>
      <c r="R68" s="6"/>
      <c r="S68" s="6"/>
      <c r="AJ68">
        <v>0</v>
      </c>
    </row>
    <row r="69" spans="9:36" x14ac:dyDescent="0.2">
      <c r="I69" s="4"/>
      <c r="J69" s="37"/>
      <c r="K69" s="37"/>
      <c r="L69" s="37"/>
      <c r="M69" s="37"/>
      <c r="N69" s="37"/>
      <c r="O69" s="37"/>
      <c r="P69" s="37"/>
      <c r="Q69" s="37"/>
      <c r="R69" s="6"/>
      <c r="S69" s="6"/>
      <c r="AJ69">
        <v>0</v>
      </c>
    </row>
    <row r="70" spans="9:36" x14ac:dyDescent="0.2">
      <c r="I70" s="4"/>
      <c r="J70" s="37"/>
      <c r="K70" s="37"/>
      <c r="L70" s="37"/>
      <c r="M70" s="37"/>
      <c r="N70" s="37"/>
      <c r="O70" s="37"/>
      <c r="P70" s="37"/>
      <c r="Q70" s="37"/>
      <c r="R70" s="6"/>
      <c r="S70" s="6"/>
      <c r="AJ70">
        <v>0</v>
      </c>
    </row>
    <row r="71" spans="9:36" x14ac:dyDescent="0.2">
      <c r="I71" s="4"/>
      <c r="J71" s="37"/>
      <c r="K71" s="37"/>
      <c r="L71" s="37"/>
      <c r="M71" s="37"/>
      <c r="N71" s="37"/>
      <c r="O71" s="37"/>
      <c r="P71" s="37"/>
      <c r="Q71" s="37"/>
      <c r="R71" s="6"/>
      <c r="S71" s="6"/>
      <c r="AJ71">
        <v>0</v>
      </c>
    </row>
    <row r="72" spans="9:36" x14ac:dyDescent="0.2">
      <c r="I72" s="4"/>
      <c r="J72" s="37"/>
      <c r="K72" s="37"/>
      <c r="L72" s="37"/>
      <c r="M72" s="37"/>
      <c r="N72" s="37"/>
      <c r="O72" s="37"/>
      <c r="P72" s="37"/>
      <c r="Q72" s="37"/>
      <c r="R72" s="6"/>
      <c r="S72" s="6"/>
      <c r="AJ72">
        <v>0</v>
      </c>
    </row>
    <row r="73" spans="9:36" x14ac:dyDescent="0.2">
      <c r="I73" s="4"/>
      <c r="J73" s="37"/>
      <c r="K73" s="37"/>
      <c r="L73" s="37"/>
      <c r="M73" s="37"/>
      <c r="N73" s="37"/>
      <c r="O73" s="37"/>
      <c r="P73" s="37"/>
      <c r="Q73" s="37"/>
      <c r="R73" s="6"/>
      <c r="S73" s="6"/>
      <c r="AJ73">
        <v>0</v>
      </c>
    </row>
    <row r="74" spans="9:36" x14ac:dyDescent="0.2">
      <c r="I74" s="4"/>
      <c r="J74" s="37"/>
      <c r="K74" s="37"/>
      <c r="L74" s="37"/>
      <c r="M74" s="37"/>
      <c r="N74" s="37"/>
      <c r="O74" s="37"/>
      <c r="P74" s="37"/>
      <c r="Q74" s="37"/>
      <c r="R74" s="6"/>
      <c r="S74" s="6"/>
      <c r="AJ74">
        <v>0</v>
      </c>
    </row>
    <row r="75" spans="9:36" x14ac:dyDescent="0.2">
      <c r="I75" s="4"/>
      <c r="J75" s="37"/>
      <c r="K75" s="37"/>
      <c r="L75" s="37"/>
      <c r="M75" s="37"/>
      <c r="N75" s="37"/>
      <c r="O75" s="37"/>
      <c r="P75" s="37"/>
      <c r="Q75" s="37"/>
      <c r="R75" s="6"/>
      <c r="S75" s="6"/>
      <c r="AJ75">
        <v>0</v>
      </c>
    </row>
    <row r="76" spans="9:36" x14ac:dyDescent="0.2">
      <c r="I76" s="4"/>
      <c r="J76" s="37"/>
      <c r="K76" s="37"/>
      <c r="L76" s="37"/>
      <c r="M76" s="37"/>
      <c r="N76" s="37"/>
      <c r="O76" s="37"/>
      <c r="P76" s="37"/>
      <c r="Q76" s="37"/>
      <c r="R76" s="6"/>
      <c r="S76" s="6"/>
      <c r="AJ76">
        <v>0</v>
      </c>
    </row>
    <row r="77" spans="9:36" x14ac:dyDescent="0.2">
      <c r="I77" s="4"/>
      <c r="J77" s="37"/>
      <c r="K77" s="37"/>
      <c r="L77" s="37"/>
      <c r="M77" s="37"/>
      <c r="N77" s="37"/>
      <c r="O77" s="37"/>
      <c r="P77" s="37"/>
      <c r="Q77" s="37"/>
      <c r="R77" s="6"/>
      <c r="S77" s="6"/>
      <c r="AJ77">
        <v>0</v>
      </c>
    </row>
    <row r="78" spans="9:36" x14ac:dyDescent="0.2">
      <c r="I78" s="4"/>
      <c r="J78" s="37"/>
      <c r="K78" s="37"/>
      <c r="L78" s="37"/>
      <c r="M78" s="37"/>
      <c r="N78" s="37"/>
      <c r="O78" s="37"/>
      <c r="P78" s="37"/>
      <c r="Q78" s="37"/>
      <c r="R78" s="6"/>
      <c r="S78" s="6"/>
      <c r="AJ78">
        <v>0</v>
      </c>
    </row>
    <row r="79" spans="9:36" x14ac:dyDescent="0.2">
      <c r="I79" s="4"/>
      <c r="J79" s="37"/>
      <c r="K79" s="37"/>
      <c r="L79" s="37"/>
      <c r="M79" s="37"/>
      <c r="N79" s="37"/>
      <c r="O79" s="37"/>
      <c r="P79" s="37"/>
      <c r="Q79" s="37"/>
      <c r="R79" s="6"/>
      <c r="S79" s="6"/>
      <c r="AJ79">
        <v>0</v>
      </c>
    </row>
    <row r="80" spans="9:36" x14ac:dyDescent="0.2">
      <c r="I80" s="4"/>
      <c r="J80" s="37"/>
      <c r="K80" s="37"/>
      <c r="L80" s="37"/>
      <c r="M80" s="37"/>
      <c r="N80" s="37"/>
      <c r="O80" s="37"/>
      <c r="P80" s="37"/>
      <c r="Q80" s="37"/>
      <c r="R80" s="6"/>
      <c r="S80" s="6"/>
      <c r="AJ80">
        <v>0</v>
      </c>
    </row>
    <row r="81" spans="9:36" x14ac:dyDescent="0.2">
      <c r="I81" s="4"/>
      <c r="J81" s="37"/>
      <c r="K81" s="37"/>
      <c r="L81" s="37"/>
      <c r="M81" s="37"/>
      <c r="N81" s="37"/>
      <c r="O81" s="37"/>
      <c r="P81" s="37"/>
      <c r="Q81" s="37"/>
      <c r="R81" s="6"/>
      <c r="S81" s="6"/>
      <c r="AJ81">
        <v>0</v>
      </c>
    </row>
    <row r="82" spans="9:36" x14ac:dyDescent="0.2">
      <c r="I82" s="4"/>
      <c r="J82" s="37"/>
      <c r="K82" s="37"/>
      <c r="L82" s="37"/>
      <c r="M82" s="37"/>
      <c r="N82" s="37"/>
      <c r="O82" s="37"/>
      <c r="P82" s="37"/>
      <c r="Q82" s="37"/>
      <c r="R82" s="6"/>
      <c r="S82" s="6"/>
      <c r="AJ82">
        <v>0</v>
      </c>
    </row>
    <row r="83" spans="9:36" x14ac:dyDescent="0.2">
      <c r="I83" s="4"/>
      <c r="J83" s="37"/>
      <c r="K83" s="37"/>
      <c r="L83" s="37"/>
      <c r="M83" s="37"/>
      <c r="N83" s="37"/>
      <c r="O83" s="37"/>
      <c r="P83" s="37"/>
      <c r="Q83" s="37"/>
      <c r="R83" s="6"/>
      <c r="S83" s="6"/>
      <c r="AJ83">
        <v>0</v>
      </c>
    </row>
    <row r="84" spans="9:36" x14ac:dyDescent="0.2">
      <c r="I84" s="4"/>
      <c r="J84" s="37"/>
      <c r="K84" s="37"/>
      <c r="L84" s="37"/>
      <c r="M84" s="37"/>
      <c r="N84" s="37"/>
      <c r="O84" s="37"/>
      <c r="P84" s="37"/>
      <c r="Q84" s="37"/>
      <c r="R84" s="6"/>
      <c r="S84" s="6"/>
      <c r="AJ84">
        <v>0</v>
      </c>
    </row>
    <row r="85" spans="9:36" x14ac:dyDescent="0.2">
      <c r="I85" s="4"/>
      <c r="J85" s="37"/>
      <c r="K85" s="37"/>
      <c r="L85" s="37"/>
      <c r="M85" s="37"/>
      <c r="N85" s="37"/>
      <c r="O85" s="37"/>
      <c r="P85" s="37"/>
      <c r="Q85" s="37"/>
      <c r="R85" s="6"/>
      <c r="S85" s="6"/>
      <c r="AJ85">
        <v>0</v>
      </c>
    </row>
    <row r="86" spans="9:36" x14ac:dyDescent="0.2">
      <c r="I86" s="4"/>
      <c r="J86" s="37"/>
      <c r="K86" s="37"/>
      <c r="L86" s="37"/>
      <c r="M86" s="37"/>
      <c r="N86" s="37"/>
      <c r="O86" s="37"/>
      <c r="P86" s="37"/>
      <c r="Q86" s="37"/>
      <c r="R86" s="6"/>
      <c r="S86" s="6"/>
      <c r="AJ86">
        <v>0</v>
      </c>
    </row>
    <row r="87" spans="9:36" x14ac:dyDescent="0.2">
      <c r="I87" s="4"/>
      <c r="J87" s="37"/>
      <c r="K87" s="37"/>
      <c r="L87" s="37"/>
      <c r="M87" s="37"/>
      <c r="N87" s="37"/>
      <c r="O87" s="37"/>
      <c r="P87" s="37"/>
      <c r="Q87" s="37"/>
      <c r="R87" s="6"/>
      <c r="S87" s="6"/>
      <c r="AJ87">
        <v>0</v>
      </c>
    </row>
    <row r="88" spans="9:36" x14ac:dyDescent="0.2">
      <c r="I88" s="4"/>
      <c r="J88" s="37"/>
      <c r="K88" s="37"/>
      <c r="L88" s="37"/>
      <c r="M88" s="37"/>
      <c r="N88" s="37"/>
      <c r="O88" s="37"/>
      <c r="P88" s="37"/>
      <c r="Q88" s="37"/>
      <c r="R88" s="6"/>
      <c r="S88" s="6"/>
      <c r="AJ88">
        <v>0</v>
      </c>
    </row>
    <row r="89" spans="9:36" x14ac:dyDescent="0.2">
      <c r="I89" s="4"/>
      <c r="J89" s="37"/>
      <c r="K89" s="37"/>
      <c r="L89" s="37"/>
      <c r="M89" s="37"/>
      <c r="N89" s="37"/>
      <c r="O89" s="37"/>
      <c r="P89" s="37"/>
      <c r="Q89" s="37"/>
      <c r="R89" s="6"/>
      <c r="S89" s="6"/>
      <c r="AJ89">
        <v>0</v>
      </c>
    </row>
    <row r="90" spans="9:36" x14ac:dyDescent="0.2">
      <c r="I90" s="4"/>
      <c r="J90" s="37"/>
      <c r="K90" s="37"/>
      <c r="L90" s="37"/>
      <c r="M90" s="37"/>
      <c r="N90" s="37"/>
      <c r="O90" s="37"/>
      <c r="P90" s="37"/>
      <c r="Q90" s="37"/>
      <c r="R90" s="6"/>
      <c r="S90" s="6"/>
      <c r="AJ90">
        <v>0</v>
      </c>
    </row>
    <row r="91" spans="9:36" x14ac:dyDescent="0.2">
      <c r="I91" s="4"/>
      <c r="J91" s="37"/>
      <c r="K91" s="37"/>
      <c r="L91" s="37"/>
      <c r="M91" s="37"/>
      <c r="N91" s="37"/>
      <c r="O91" s="37"/>
      <c r="P91" s="37"/>
      <c r="Q91" s="37"/>
      <c r="R91" s="6"/>
      <c r="S91" s="6"/>
      <c r="AJ91">
        <v>0</v>
      </c>
    </row>
    <row r="92" spans="9:36" x14ac:dyDescent="0.2">
      <c r="I92" s="4"/>
      <c r="J92" s="37"/>
      <c r="K92" s="37"/>
      <c r="L92" s="37"/>
      <c r="M92" s="37"/>
      <c r="N92" s="37"/>
      <c r="O92" s="37"/>
      <c r="P92" s="37"/>
      <c r="Q92" s="37"/>
      <c r="R92" s="6"/>
      <c r="S92" s="6"/>
      <c r="AJ92">
        <v>0</v>
      </c>
    </row>
    <row r="93" spans="9:36" x14ac:dyDescent="0.2">
      <c r="I93" s="4"/>
      <c r="J93" s="37"/>
      <c r="K93" s="37"/>
      <c r="L93" s="37"/>
      <c r="M93" s="37"/>
      <c r="N93" s="37"/>
      <c r="O93" s="37"/>
      <c r="P93" s="37"/>
      <c r="Q93" s="37"/>
      <c r="R93" s="6"/>
      <c r="S93" s="6"/>
      <c r="AJ93" t="e">
        <v>#N/A</v>
      </c>
    </row>
    <row r="94" spans="9:36" x14ac:dyDescent="0.2">
      <c r="I94" s="4"/>
      <c r="J94" s="37"/>
      <c r="K94" s="37"/>
      <c r="L94" s="37"/>
      <c r="M94" s="37"/>
      <c r="N94" s="37"/>
      <c r="O94" s="37"/>
      <c r="P94" s="37"/>
      <c r="Q94" s="37"/>
      <c r="R94" s="6"/>
      <c r="S94" s="6"/>
      <c r="AJ94">
        <v>0</v>
      </c>
    </row>
    <row r="95" spans="9:36" x14ac:dyDescent="0.2">
      <c r="I95" s="4"/>
      <c r="J95" s="37"/>
      <c r="K95" s="37"/>
      <c r="L95" s="37"/>
      <c r="M95" s="37"/>
      <c r="N95" s="37"/>
      <c r="O95" s="37"/>
      <c r="P95" s="37"/>
      <c r="Q95" s="37"/>
      <c r="R95" s="6"/>
      <c r="S95" s="6"/>
      <c r="AJ95">
        <v>0</v>
      </c>
    </row>
    <row r="96" spans="9:36" x14ac:dyDescent="0.2">
      <c r="I96" s="4"/>
      <c r="J96" s="37"/>
      <c r="K96" s="37"/>
      <c r="L96" s="37"/>
      <c r="M96" s="37"/>
      <c r="N96" s="37"/>
      <c r="O96" s="37"/>
      <c r="P96" s="37"/>
      <c r="Q96" s="37"/>
      <c r="R96" s="6"/>
      <c r="S96" s="6"/>
      <c r="AJ96">
        <v>0</v>
      </c>
    </row>
    <row r="97" spans="9:36" x14ac:dyDescent="0.2">
      <c r="I97" s="4"/>
      <c r="J97" s="37"/>
      <c r="K97" s="37"/>
      <c r="L97" s="37"/>
      <c r="M97" s="37"/>
      <c r="N97" s="37"/>
      <c r="O97" s="37"/>
      <c r="P97" s="37"/>
      <c r="Q97" s="37"/>
      <c r="R97" s="6"/>
      <c r="S97" s="6"/>
      <c r="AJ97">
        <v>0</v>
      </c>
    </row>
    <row r="98" spans="9:36" x14ac:dyDescent="0.2">
      <c r="I98" s="4"/>
      <c r="J98" s="37"/>
      <c r="K98" s="37"/>
      <c r="L98" s="37"/>
      <c r="M98" s="37"/>
      <c r="N98" s="37"/>
      <c r="O98" s="37"/>
      <c r="P98" s="37"/>
      <c r="Q98" s="37"/>
      <c r="R98" s="6"/>
      <c r="S98" s="6"/>
      <c r="AJ98">
        <v>0</v>
      </c>
    </row>
    <row r="99" spans="9:36" x14ac:dyDescent="0.2">
      <c r="I99" s="4"/>
      <c r="J99" s="37"/>
      <c r="K99" s="37"/>
      <c r="L99" s="37"/>
      <c r="M99" s="37"/>
      <c r="N99" s="37"/>
      <c r="O99" s="37"/>
      <c r="P99" s="37"/>
      <c r="Q99" s="37"/>
      <c r="R99" s="6"/>
      <c r="S99" s="6"/>
      <c r="AJ99">
        <v>0</v>
      </c>
    </row>
    <row r="100" spans="9:36" x14ac:dyDescent="0.2">
      <c r="I100" s="4"/>
      <c r="J100" s="37"/>
      <c r="K100" s="37"/>
      <c r="L100" s="37"/>
      <c r="M100" s="37"/>
      <c r="N100" s="37"/>
      <c r="O100" s="37"/>
      <c r="P100" s="37"/>
      <c r="Q100" s="37"/>
      <c r="R100" s="6"/>
      <c r="S100" s="6"/>
      <c r="AJ100">
        <v>0</v>
      </c>
    </row>
    <row r="101" spans="9:36" x14ac:dyDescent="0.2">
      <c r="I101" s="4"/>
      <c r="J101" s="37"/>
      <c r="K101" s="37"/>
      <c r="L101" s="37"/>
      <c r="M101" s="37"/>
      <c r="N101" s="37"/>
      <c r="O101" s="37"/>
      <c r="P101" s="37"/>
      <c r="Q101" s="37"/>
      <c r="R101" s="6"/>
      <c r="S101" s="6"/>
      <c r="AJ101">
        <v>0</v>
      </c>
    </row>
    <row r="102" spans="9:36" x14ac:dyDescent="0.2">
      <c r="I102" s="4"/>
      <c r="J102" s="37"/>
      <c r="K102" s="37"/>
      <c r="L102" s="37"/>
      <c r="M102" s="37"/>
      <c r="N102" s="37"/>
      <c r="O102" s="37"/>
      <c r="P102" s="37"/>
      <c r="Q102" s="37"/>
      <c r="R102" s="6"/>
      <c r="S102" s="6"/>
      <c r="AJ102">
        <v>0</v>
      </c>
    </row>
    <row r="103" spans="9:36" x14ac:dyDescent="0.2">
      <c r="I103" s="4"/>
      <c r="J103" s="37"/>
      <c r="K103" s="37"/>
      <c r="L103" s="37"/>
      <c r="M103" s="37"/>
      <c r="N103" s="37"/>
      <c r="O103" s="37"/>
      <c r="P103" s="37"/>
      <c r="Q103" s="37"/>
      <c r="R103" s="6"/>
      <c r="S103" s="6"/>
      <c r="AJ103">
        <v>0</v>
      </c>
    </row>
    <row r="104" spans="9:36" x14ac:dyDescent="0.2">
      <c r="I104" s="4"/>
      <c r="J104" s="37"/>
      <c r="K104" s="37"/>
      <c r="L104" s="37"/>
      <c r="M104" s="37"/>
      <c r="N104" s="37"/>
      <c r="O104" s="37"/>
      <c r="P104" s="37"/>
      <c r="Q104" s="37"/>
      <c r="R104" s="6"/>
      <c r="S104" s="6"/>
      <c r="AJ104">
        <v>0</v>
      </c>
    </row>
    <row r="105" spans="9:36" x14ac:dyDescent="0.2">
      <c r="I105" s="4"/>
      <c r="J105" s="37"/>
      <c r="K105" s="37"/>
      <c r="L105" s="37"/>
      <c r="M105" s="37"/>
      <c r="N105" s="37"/>
      <c r="O105" s="37"/>
      <c r="P105" s="37"/>
      <c r="Q105" s="37"/>
      <c r="R105" s="6"/>
      <c r="S105" s="6"/>
      <c r="AJ105">
        <v>0</v>
      </c>
    </row>
    <row r="106" spans="9:36" x14ac:dyDescent="0.2">
      <c r="I106" s="4"/>
      <c r="J106" s="37"/>
      <c r="K106" s="37"/>
      <c r="L106" s="37"/>
      <c r="M106" s="37"/>
      <c r="N106" s="37"/>
      <c r="O106" s="37"/>
      <c r="P106" s="37"/>
      <c r="Q106" s="37"/>
      <c r="R106" s="6"/>
      <c r="S106" s="6"/>
      <c r="AJ106">
        <v>0</v>
      </c>
    </row>
    <row r="107" spans="9:36" x14ac:dyDescent="0.2">
      <c r="I107" s="4"/>
      <c r="J107" s="37"/>
      <c r="K107" s="37"/>
      <c r="L107" s="37"/>
      <c r="M107" s="37"/>
      <c r="N107" s="37"/>
      <c r="O107" s="37"/>
      <c r="P107" s="37"/>
      <c r="Q107" s="37"/>
      <c r="R107" s="6"/>
      <c r="S107" s="6"/>
      <c r="AJ107">
        <v>0</v>
      </c>
    </row>
    <row r="108" spans="9:36" x14ac:dyDescent="0.2">
      <c r="I108" s="4"/>
      <c r="J108" s="37"/>
      <c r="K108" s="37"/>
      <c r="L108" s="37"/>
      <c r="M108" s="37"/>
      <c r="N108" s="37"/>
      <c r="O108" s="37"/>
      <c r="P108" s="37"/>
      <c r="Q108" s="37"/>
      <c r="R108" s="6"/>
      <c r="S108" s="6"/>
      <c r="AJ108">
        <v>0</v>
      </c>
    </row>
    <row r="109" spans="9:36" x14ac:dyDescent="0.2">
      <c r="I109" s="4"/>
      <c r="J109" s="37"/>
      <c r="K109" s="37"/>
      <c r="L109" s="37"/>
      <c r="M109" s="37"/>
      <c r="N109" s="37"/>
      <c r="O109" s="37"/>
      <c r="P109" s="37"/>
      <c r="Q109" s="37"/>
      <c r="R109" s="6"/>
      <c r="S109" s="6"/>
      <c r="AJ109">
        <v>0</v>
      </c>
    </row>
    <row r="110" spans="9:36" x14ac:dyDescent="0.2">
      <c r="I110" s="4"/>
      <c r="J110" s="37"/>
      <c r="K110" s="37"/>
      <c r="L110" s="37"/>
      <c r="M110" s="37"/>
      <c r="N110" s="37"/>
      <c r="O110" s="37"/>
      <c r="P110" s="37"/>
      <c r="Q110" s="37"/>
      <c r="R110" s="6"/>
      <c r="S110" s="6"/>
      <c r="AJ110">
        <v>0</v>
      </c>
    </row>
    <row r="111" spans="9:36" x14ac:dyDescent="0.2">
      <c r="I111" s="4"/>
      <c r="J111" s="37"/>
      <c r="K111" s="37"/>
      <c r="L111" s="37"/>
      <c r="M111" s="37"/>
      <c r="N111" s="37"/>
      <c r="O111" s="37"/>
      <c r="P111" s="37"/>
      <c r="Q111" s="37"/>
      <c r="R111" s="6"/>
      <c r="S111" s="6"/>
      <c r="AJ111">
        <v>0</v>
      </c>
    </row>
    <row r="112" spans="9:36" x14ac:dyDescent="0.2">
      <c r="I112" s="4"/>
      <c r="J112" s="37"/>
      <c r="K112" s="37"/>
      <c r="L112" s="37"/>
      <c r="M112" s="37"/>
      <c r="N112" s="37"/>
      <c r="O112" s="37"/>
      <c r="P112" s="37"/>
      <c r="Q112" s="37"/>
      <c r="R112" s="6"/>
      <c r="S112" s="6"/>
      <c r="AJ112">
        <v>0</v>
      </c>
    </row>
    <row r="113" spans="9:36" x14ac:dyDescent="0.2">
      <c r="I113" s="4"/>
      <c r="J113" s="37"/>
      <c r="K113" s="37"/>
      <c r="L113" s="37"/>
      <c r="M113" s="37"/>
      <c r="N113" s="37"/>
      <c r="O113" s="37"/>
      <c r="P113" s="37"/>
      <c r="Q113" s="37"/>
      <c r="R113" s="6"/>
      <c r="S113" s="6"/>
      <c r="AJ113">
        <v>0</v>
      </c>
    </row>
    <row r="114" spans="9:36" x14ac:dyDescent="0.2">
      <c r="I114" s="4"/>
      <c r="J114" s="37"/>
      <c r="K114" s="37"/>
      <c r="L114" s="37"/>
      <c r="M114" s="37"/>
      <c r="N114" s="37"/>
      <c r="O114" s="37"/>
      <c r="P114" s="37"/>
      <c r="Q114" s="37"/>
      <c r="R114" s="6"/>
      <c r="S114" s="6"/>
      <c r="AJ114">
        <v>0</v>
      </c>
    </row>
    <row r="115" spans="9:36" x14ac:dyDescent="0.2">
      <c r="I115" s="4"/>
      <c r="J115" s="37"/>
      <c r="K115" s="37"/>
      <c r="L115" s="37"/>
      <c r="M115" s="37"/>
      <c r="N115" s="37"/>
      <c r="O115" s="37"/>
      <c r="P115" s="37"/>
      <c r="Q115" s="37"/>
      <c r="R115" s="6"/>
      <c r="S115" s="6"/>
      <c r="AJ115">
        <v>1</v>
      </c>
    </row>
    <row r="116" spans="9:36" x14ac:dyDescent="0.2">
      <c r="I116" s="4"/>
      <c r="J116" s="37"/>
      <c r="K116" s="37"/>
      <c r="L116" s="37"/>
      <c r="M116" s="37"/>
      <c r="N116" s="37"/>
      <c r="O116" s="37"/>
      <c r="P116" s="37"/>
      <c r="Q116" s="37"/>
      <c r="R116" s="6"/>
      <c r="S116" s="6"/>
      <c r="AJ116">
        <v>0</v>
      </c>
    </row>
    <row r="117" spans="9:36" x14ac:dyDescent="0.2">
      <c r="I117" s="4"/>
      <c r="J117" s="37"/>
      <c r="K117" s="37"/>
      <c r="L117" s="37"/>
      <c r="M117" s="37"/>
      <c r="N117" s="37"/>
      <c r="O117" s="37"/>
      <c r="P117" s="37"/>
      <c r="Q117" s="37"/>
      <c r="R117" s="6"/>
      <c r="S117" s="6"/>
      <c r="AJ117">
        <v>0</v>
      </c>
    </row>
    <row r="118" spans="9:36" x14ac:dyDescent="0.2">
      <c r="I118" s="4"/>
      <c r="J118" s="37"/>
      <c r="K118" s="37"/>
      <c r="L118" s="37"/>
      <c r="M118" s="37"/>
      <c r="N118" s="37"/>
      <c r="O118" s="37"/>
      <c r="P118" s="37"/>
      <c r="Q118" s="37"/>
      <c r="R118" s="6"/>
      <c r="S118" s="6"/>
      <c r="AJ118">
        <v>0</v>
      </c>
    </row>
    <row r="119" spans="9:36" x14ac:dyDescent="0.2">
      <c r="I119" s="4"/>
      <c r="J119" s="37"/>
      <c r="K119" s="37"/>
      <c r="L119" s="37"/>
      <c r="M119" s="37"/>
      <c r="N119" s="37"/>
      <c r="O119" s="37"/>
      <c r="P119" s="37"/>
      <c r="Q119" s="37"/>
      <c r="R119" s="6"/>
      <c r="S119" s="6"/>
      <c r="AJ119">
        <v>0</v>
      </c>
    </row>
    <row r="120" spans="9:36" x14ac:dyDescent="0.2">
      <c r="I120" s="4"/>
      <c r="J120" s="37"/>
      <c r="K120" s="37"/>
      <c r="L120" s="37"/>
      <c r="M120" s="37"/>
      <c r="N120" s="37"/>
      <c r="O120" s="37"/>
      <c r="P120" s="37"/>
      <c r="Q120" s="37"/>
      <c r="R120" s="6"/>
      <c r="S120" s="6"/>
      <c r="AJ120">
        <v>1</v>
      </c>
    </row>
    <row r="121" spans="9:36" x14ac:dyDescent="0.2">
      <c r="I121" s="4"/>
      <c r="J121" s="37"/>
      <c r="K121" s="37"/>
      <c r="L121" s="37"/>
      <c r="M121" s="37"/>
      <c r="N121" s="37"/>
      <c r="O121" s="37"/>
      <c r="P121" s="37"/>
      <c r="Q121" s="37"/>
      <c r="R121" s="6"/>
      <c r="S121" s="6"/>
      <c r="AJ121">
        <v>0</v>
      </c>
    </row>
    <row r="122" spans="9:36" x14ac:dyDescent="0.2">
      <c r="I122" s="4"/>
      <c r="J122" s="37"/>
      <c r="K122" s="37"/>
      <c r="L122" s="37"/>
      <c r="M122" s="37"/>
      <c r="N122" s="37"/>
      <c r="O122" s="37"/>
      <c r="P122" s="37"/>
      <c r="Q122" s="37"/>
      <c r="R122" s="6"/>
      <c r="S122" s="6"/>
      <c r="AJ122">
        <v>0</v>
      </c>
    </row>
    <row r="123" spans="9:36" x14ac:dyDescent="0.2">
      <c r="I123" s="4"/>
      <c r="J123" s="37"/>
      <c r="K123" s="37"/>
      <c r="L123" s="37"/>
      <c r="M123" s="37"/>
      <c r="N123" s="37"/>
      <c r="O123" s="37"/>
      <c r="P123" s="37"/>
      <c r="Q123" s="37"/>
      <c r="R123" s="6"/>
      <c r="S123" s="6"/>
      <c r="AJ123">
        <v>1</v>
      </c>
    </row>
    <row r="124" spans="9:36" x14ac:dyDescent="0.2">
      <c r="I124" s="4"/>
      <c r="J124" s="37"/>
      <c r="K124" s="37"/>
      <c r="L124" s="37"/>
      <c r="M124" s="37"/>
      <c r="N124" s="37"/>
      <c r="O124" s="37"/>
      <c r="P124" s="37"/>
      <c r="Q124" s="37"/>
      <c r="R124" s="6"/>
      <c r="S124" s="6"/>
      <c r="AJ124">
        <v>1</v>
      </c>
    </row>
    <row r="125" spans="9:36" x14ac:dyDescent="0.2">
      <c r="I125" s="4"/>
      <c r="J125" s="37"/>
      <c r="K125" s="37"/>
      <c r="L125" s="37"/>
      <c r="M125" s="37"/>
      <c r="N125" s="37"/>
      <c r="O125" s="37"/>
      <c r="P125" s="37"/>
      <c r="Q125" s="37"/>
      <c r="R125" s="6"/>
      <c r="S125" s="6"/>
      <c r="AJ125">
        <v>0</v>
      </c>
    </row>
    <row r="126" spans="9:36" x14ac:dyDescent="0.2">
      <c r="I126" s="4"/>
      <c r="J126" s="37"/>
      <c r="K126" s="37"/>
      <c r="L126" s="37"/>
      <c r="M126" s="37"/>
      <c r="N126" s="37"/>
      <c r="O126" s="37"/>
      <c r="P126" s="37"/>
      <c r="Q126" s="37"/>
      <c r="R126" s="6"/>
      <c r="S126" s="6"/>
      <c r="AJ126">
        <v>0</v>
      </c>
    </row>
    <row r="127" spans="9:36" x14ac:dyDescent="0.2">
      <c r="I127" s="4"/>
      <c r="J127" s="37"/>
      <c r="K127" s="37"/>
      <c r="L127" s="37"/>
      <c r="M127" s="37"/>
      <c r="N127" s="37"/>
      <c r="O127" s="37"/>
      <c r="P127" s="37"/>
      <c r="Q127" s="37"/>
      <c r="R127" s="6"/>
      <c r="S127" s="6"/>
      <c r="AJ127">
        <v>0</v>
      </c>
    </row>
    <row r="128" spans="9:36" x14ac:dyDescent="0.2">
      <c r="I128" s="4"/>
      <c r="J128" s="37"/>
      <c r="K128" s="37"/>
      <c r="L128" s="37"/>
      <c r="M128" s="37"/>
      <c r="N128" s="37"/>
      <c r="O128" s="37"/>
      <c r="P128" s="37"/>
      <c r="Q128" s="37"/>
      <c r="R128" s="6"/>
      <c r="S128" s="6"/>
      <c r="AJ128">
        <v>0</v>
      </c>
    </row>
    <row r="129" spans="9:36" x14ac:dyDescent="0.2">
      <c r="I129" s="4"/>
      <c r="J129" s="37"/>
      <c r="K129" s="37"/>
      <c r="L129" s="37"/>
      <c r="M129" s="37"/>
      <c r="N129" s="37"/>
      <c r="O129" s="37"/>
      <c r="P129" s="37"/>
      <c r="Q129" s="37"/>
      <c r="R129" s="6"/>
      <c r="S129" s="6"/>
      <c r="AJ129">
        <v>0</v>
      </c>
    </row>
    <row r="130" spans="9:36" x14ac:dyDescent="0.2">
      <c r="I130" s="4"/>
      <c r="J130" s="37"/>
      <c r="K130" s="37"/>
      <c r="L130" s="37"/>
      <c r="M130" s="37"/>
      <c r="N130" s="37"/>
      <c r="O130" s="37"/>
      <c r="P130" s="37"/>
      <c r="Q130" s="37"/>
      <c r="R130" s="6"/>
      <c r="S130" s="6"/>
      <c r="AJ130">
        <v>0</v>
      </c>
    </row>
    <row r="131" spans="9:36" x14ac:dyDescent="0.2">
      <c r="I131" s="4"/>
      <c r="J131" s="37"/>
      <c r="K131" s="37"/>
      <c r="L131" s="37"/>
      <c r="M131" s="37"/>
      <c r="N131" s="37"/>
      <c r="O131" s="37"/>
      <c r="P131" s="37"/>
      <c r="Q131" s="37"/>
      <c r="R131" s="6"/>
      <c r="S131" s="6"/>
      <c r="AJ131">
        <v>0</v>
      </c>
    </row>
    <row r="132" spans="9:36" x14ac:dyDescent="0.2">
      <c r="I132" s="4"/>
      <c r="J132" s="37"/>
      <c r="K132" s="37"/>
      <c r="L132" s="37"/>
      <c r="M132" s="37"/>
      <c r="N132" s="37"/>
      <c r="O132" s="37"/>
      <c r="P132" s="37"/>
      <c r="Q132" s="37"/>
      <c r="R132" s="6"/>
      <c r="S132" s="6"/>
      <c r="AJ132">
        <v>0</v>
      </c>
    </row>
    <row r="133" spans="9:36" x14ac:dyDescent="0.2">
      <c r="I133" s="4"/>
      <c r="J133" s="37"/>
      <c r="K133" s="37"/>
      <c r="L133" s="37"/>
      <c r="M133" s="37"/>
      <c r="N133" s="37"/>
      <c r="O133" s="37"/>
      <c r="P133" s="37"/>
      <c r="Q133" s="37"/>
      <c r="R133" s="6"/>
      <c r="S133" s="6"/>
      <c r="AJ133">
        <v>0</v>
      </c>
    </row>
    <row r="134" spans="9:36" x14ac:dyDescent="0.2">
      <c r="I134" s="4"/>
      <c r="J134" s="37"/>
      <c r="K134" s="37"/>
      <c r="L134" s="37"/>
      <c r="M134" s="37"/>
      <c r="N134" s="37"/>
      <c r="O134" s="37"/>
      <c r="P134" s="37"/>
      <c r="Q134" s="37"/>
      <c r="R134" s="6"/>
      <c r="S134" s="6"/>
      <c r="AJ134">
        <v>0</v>
      </c>
    </row>
    <row r="135" spans="9:36" x14ac:dyDescent="0.2">
      <c r="I135" s="4"/>
      <c r="J135" s="37"/>
      <c r="K135" s="37"/>
      <c r="L135" s="37"/>
      <c r="M135" s="37"/>
      <c r="N135" s="37"/>
      <c r="O135" s="37"/>
      <c r="P135" s="37"/>
      <c r="Q135" s="37"/>
      <c r="R135" s="6"/>
      <c r="S135" s="6"/>
      <c r="AJ135">
        <v>0</v>
      </c>
    </row>
    <row r="136" spans="9:36" x14ac:dyDescent="0.2">
      <c r="I136" s="4"/>
      <c r="J136" s="37"/>
      <c r="K136" s="37"/>
      <c r="L136" s="37"/>
      <c r="M136" s="37"/>
      <c r="N136" s="37"/>
      <c r="O136" s="37"/>
      <c r="P136" s="37"/>
      <c r="Q136" s="37"/>
      <c r="R136" s="6"/>
      <c r="S136" s="6"/>
      <c r="AJ136">
        <v>0</v>
      </c>
    </row>
    <row r="137" spans="9:36" x14ac:dyDescent="0.2">
      <c r="I137" s="4"/>
      <c r="J137" s="37"/>
      <c r="K137" s="37"/>
      <c r="L137" s="37"/>
      <c r="M137" s="37"/>
      <c r="N137" s="37"/>
      <c r="O137" s="37"/>
      <c r="P137" s="37"/>
      <c r="Q137" s="37"/>
      <c r="R137" s="6"/>
      <c r="S137" s="6"/>
      <c r="AJ137">
        <v>0</v>
      </c>
    </row>
    <row r="138" spans="9:36" x14ac:dyDescent="0.2">
      <c r="I138" s="4"/>
      <c r="J138" s="37"/>
      <c r="K138" s="37"/>
      <c r="L138" s="37"/>
      <c r="M138" s="37"/>
      <c r="N138" s="37"/>
      <c r="O138" s="37"/>
      <c r="P138" s="37"/>
      <c r="Q138" s="37"/>
      <c r="R138" s="6"/>
      <c r="S138" s="6"/>
      <c r="AJ138">
        <v>0</v>
      </c>
    </row>
    <row r="139" spans="9:36" x14ac:dyDescent="0.2">
      <c r="I139" s="4"/>
      <c r="J139" s="37"/>
      <c r="K139" s="37"/>
      <c r="L139" s="37"/>
      <c r="M139" s="37"/>
      <c r="N139" s="37"/>
      <c r="O139" s="37"/>
      <c r="P139" s="37"/>
      <c r="Q139" s="37"/>
      <c r="R139" s="6"/>
      <c r="S139" s="6"/>
      <c r="AJ139">
        <v>1</v>
      </c>
    </row>
    <row r="140" spans="9:36" x14ac:dyDescent="0.2">
      <c r="I140" s="4"/>
      <c r="J140" s="37"/>
      <c r="K140" s="37"/>
      <c r="L140" s="37"/>
      <c r="M140" s="37"/>
      <c r="N140" s="37"/>
      <c r="O140" s="37"/>
      <c r="P140" s="37"/>
      <c r="Q140" s="37"/>
      <c r="R140" s="6"/>
      <c r="S140" s="6"/>
      <c r="AJ140">
        <v>1</v>
      </c>
    </row>
    <row r="141" spans="9:36" x14ac:dyDescent="0.2">
      <c r="I141" s="4"/>
      <c r="J141" s="37"/>
      <c r="K141" s="37"/>
      <c r="L141" s="37"/>
      <c r="M141" s="37"/>
      <c r="N141" s="37"/>
      <c r="O141" s="37"/>
      <c r="P141" s="37"/>
      <c r="Q141" s="37"/>
      <c r="R141" s="6"/>
      <c r="S141" s="6"/>
      <c r="AJ141">
        <v>1</v>
      </c>
    </row>
    <row r="142" spans="9:36" x14ac:dyDescent="0.2">
      <c r="I142" s="4"/>
      <c r="J142" s="37"/>
      <c r="K142" s="37"/>
      <c r="L142" s="37"/>
      <c r="M142" s="37"/>
      <c r="N142" s="37"/>
      <c r="O142" s="37"/>
      <c r="P142" s="37"/>
      <c r="Q142" s="37"/>
      <c r="R142" s="6"/>
      <c r="S142" s="6"/>
      <c r="AJ142">
        <v>1</v>
      </c>
    </row>
    <row r="143" spans="9:36" x14ac:dyDescent="0.2">
      <c r="I143" s="4"/>
      <c r="J143" s="37"/>
      <c r="K143" s="37"/>
      <c r="L143" s="37"/>
      <c r="M143" s="37"/>
      <c r="N143" s="37"/>
      <c r="O143" s="37"/>
      <c r="P143" s="37"/>
      <c r="Q143" s="37"/>
      <c r="R143" s="6"/>
      <c r="S143" s="6"/>
      <c r="AJ143">
        <v>0</v>
      </c>
    </row>
    <row r="144" spans="9:36" x14ac:dyDescent="0.2">
      <c r="I144" s="4"/>
      <c r="J144" s="37"/>
      <c r="K144" s="37"/>
      <c r="L144" s="37"/>
      <c r="M144" s="37"/>
      <c r="N144" s="37"/>
      <c r="O144" s="37"/>
      <c r="P144" s="37"/>
      <c r="Q144" s="37"/>
      <c r="R144" s="6"/>
      <c r="S144" s="6"/>
      <c r="AJ144">
        <v>0</v>
      </c>
    </row>
    <row r="145" spans="9:36" x14ac:dyDescent="0.2">
      <c r="I145" s="4"/>
      <c r="J145" s="37"/>
      <c r="K145" s="37"/>
      <c r="L145" s="37"/>
      <c r="M145" s="37"/>
      <c r="N145" s="37"/>
      <c r="O145" s="37"/>
      <c r="P145" s="37"/>
      <c r="Q145" s="37"/>
      <c r="R145" s="6"/>
      <c r="S145" s="6"/>
      <c r="AJ145">
        <v>0</v>
      </c>
    </row>
    <row r="146" spans="9:36" x14ac:dyDescent="0.2">
      <c r="I146" s="4"/>
      <c r="J146" s="37"/>
      <c r="K146" s="37"/>
      <c r="L146" s="37"/>
      <c r="M146" s="37"/>
      <c r="N146" s="37"/>
      <c r="O146" s="37"/>
      <c r="P146" s="37"/>
      <c r="Q146" s="37"/>
      <c r="R146" s="6"/>
      <c r="S146" s="6"/>
      <c r="AJ146">
        <v>1</v>
      </c>
    </row>
    <row r="147" spans="9:36" x14ac:dyDescent="0.2">
      <c r="I147" s="4"/>
      <c r="J147" s="37"/>
      <c r="K147" s="37"/>
      <c r="L147" s="37"/>
      <c r="M147" s="37"/>
      <c r="N147" s="37"/>
      <c r="O147" s="37"/>
      <c r="P147" s="37"/>
      <c r="Q147" s="37"/>
      <c r="R147" s="6"/>
      <c r="S147" s="6"/>
      <c r="AJ147">
        <v>0</v>
      </c>
    </row>
    <row r="148" spans="9:36" x14ac:dyDescent="0.2">
      <c r="I148" s="4"/>
      <c r="J148" s="37"/>
      <c r="K148" s="37"/>
      <c r="L148" s="37"/>
      <c r="M148" s="37"/>
      <c r="N148" s="37"/>
      <c r="O148" s="37"/>
      <c r="P148" s="37"/>
      <c r="Q148" s="37"/>
      <c r="R148" s="6"/>
      <c r="S148" s="6"/>
      <c r="AJ148">
        <v>1</v>
      </c>
    </row>
    <row r="149" spans="9:36" x14ac:dyDescent="0.2">
      <c r="I149" s="4"/>
      <c r="J149" s="37"/>
      <c r="K149" s="37"/>
      <c r="L149" s="37"/>
      <c r="M149" s="37"/>
      <c r="N149" s="37"/>
      <c r="O149" s="37"/>
      <c r="P149" s="37"/>
      <c r="Q149" s="37"/>
      <c r="R149" s="6"/>
      <c r="S149" s="6"/>
      <c r="AJ149">
        <v>0</v>
      </c>
    </row>
    <row r="150" spans="9:36" x14ac:dyDescent="0.2">
      <c r="I150" s="4"/>
      <c r="J150" s="37"/>
      <c r="K150" s="37"/>
      <c r="L150" s="37"/>
      <c r="M150" s="37"/>
      <c r="N150" s="37"/>
      <c r="O150" s="37"/>
      <c r="P150" s="37"/>
      <c r="Q150" s="37"/>
      <c r="R150" s="6"/>
      <c r="S150" s="6"/>
      <c r="AJ150">
        <v>0</v>
      </c>
    </row>
    <row r="151" spans="9:36" x14ac:dyDescent="0.2">
      <c r="I151" s="4"/>
      <c r="J151" s="37"/>
      <c r="K151" s="37"/>
      <c r="L151" s="37"/>
      <c r="M151" s="37"/>
      <c r="N151" s="37"/>
      <c r="O151" s="37"/>
      <c r="P151" s="37"/>
      <c r="Q151" s="37"/>
      <c r="R151" s="6"/>
      <c r="S151" s="6"/>
      <c r="AJ151">
        <v>0</v>
      </c>
    </row>
    <row r="152" spans="9:36" x14ac:dyDescent="0.2">
      <c r="I152" s="4"/>
      <c r="J152" s="37"/>
      <c r="K152" s="37"/>
      <c r="L152" s="37"/>
      <c r="M152" s="37"/>
      <c r="N152" s="37"/>
      <c r="O152" s="37"/>
      <c r="P152" s="37"/>
      <c r="Q152" s="37"/>
      <c r="R152" s="6"/>
      <c r="S152" s="6"/>
      <c r="AJ152">
        <v>0</v>
      </c>
    </row>
    <row r="153" spans="9:36" x14ac:dyDescent="0.2">
      <c r="I153" s="4"/>
      <c r="J153" s="37"/>
      <c r="K153" s="37"/>
      <c r="L153" s="37"/>
      <c r="M153" s="37"/>
      <c r="N153" s="37"/>
      <c r="O153" s="37"/>
      <c r="P153" s="37"/>
      <c r="Q153" s="37"/>
      <c r="R153" s="6"/>
      <c r="S153" s="6"/>
      <c r="AJ153">
        <v>0</v>
      </c>
    </row>
    <row r="154" spans="9:36" x14ac:dyDescent="0.2">
      <c r="I154" s="4"/>
      <c r="J154" s="37"/>
      <c r="K154" s="37"/>
      <c r="L154" s="37"/>
      <c r="M154" s="37"/>
      <c r="N154" s="37"/>
      <c r="O154" s="37"/>
      <c r="P154" s="37"/>
      <c r="Q154" s="37"/>
      <c r="R154" s="6"/>
      <c r="S154" s="6"/>
      <c r="AJ154">
        <v>0</v>
      </c>
    </row>
    <row r="155" spans="9:36" x14ac:dyDescent="0.2">
      <c r="I155" s="4"/>
      <c r="J155" s="37"/>
      <c r="K155" s="37"/>
      <c r="L155" s="37"/>
      <c r="M155" s="37"/>
      <c r="N155" s="37"/>
      <c r="O155" s="37"/>
      <c r="P155" s="37"/>
      <c r="Q155" s="37"/>
      <c r="R155" s="6"/>
      <c r="S155" s="6"/>
      <c r="AJ155">
        <v>0</v>
      </c>
    </row>
    <row r="156" spans="9:36" x14ac:dyDescent="0.2">
      <c r="I156" s="4"/>
      <c r="J156" s="37"/>
      <c r="K156" s="37"/>
      <c r="L156" s="37"/>
      <c r="M156" s="37"/>
      <c r="N156" s="37"/>
      <c r="O156" s="37"/>
      <c r="P156" s="37"/>
      <c r="Q156" s="37"/>
      <c r="R156" s="6"/>
      <c r="S156" s="6"/>
      <c r="AJ156">
        <v>0</v>
      </c>
    </row>
    <row r="157" spans="9:36" x14ac:dyDescent="0.2">
      <c r="I157" s="4"/>
      <c r="J157" s="37"/>
      <c r="K157" s="37"/>
      <c r="L157" s="37"/>
      <c r="M157" s="37"/>
      <c r="N157" s="37"/>
      <c r="O157" s="37"/>
      <c r="P157" s="37"/>
      <c r="Q157" s="37"/>
      <c r="R157" s="6"/>
      <c r="S157" s="6"/>
      <c r="AJ157">
        <v>0</v>
      </c>
    </row>
    <row r="158" spans="9:36" x14ac:dyDescent="0.2">
      <c r="I158" s="4"/>
      <c r="J158" s="37"/>
      <c r="K158" s="37"/>
      <c r="L158" s="37"/>
      <c r="M158" s="37"/>
      <c r="N158" s="37"/>
      <c r="O158" s="37"/>
      <c r="P158" s="37"/>
      <c r="Q158" s="37"/>
      <c r="R158" s="6"/>
      <c r="S158" s="6"/>
      <c r="AJ158">
        <v>0</v>
      </c>
    </row>
    <row r="159" spans="9:36" x14ac:dyDescent="0.2">
      <c r="I159" s="4"/>
      <c r="J159" s="37"/>
      <c r="K159" s="37"/>
      <c r="L159" s="37"/>
      <c r="M159" s="37"/>
      <c r="N159" s="37"/>
      <c r="O159" s="37"/>
      <c r="P159" s="37"/>
      <c r="Q159" s="37"/>
      <c r="R159" s="6"/>
      <c r="S159" s="6"/>
      <c r="AJ159">
        <v>0</v>
      </c>
    </row>
    <row r="160" spans="9:36" x14ac:dyDescent="0.2">
      <c r="I160" s="4"/>
      <c r="J160" s="37"/>
      <c r="K160" s="37"/>
      <c r="L160" s="37"/>
      <c r="M160" s="37"/>
      <c r="N160" s="37"/>
      <c r="O160" s="37"/>
      <c r="P160" s="37"/>
      <c r="Q160" s="37"/>
      <c r="R160" s="6"/>
      <c r="S160" s="6"/>
      <c r="AJ160">
        <v>0</v>
      </c>
    </row>
    <row r="161" spans="9:36" x14ac:dyDescent="0.2">
      <c r="I161" s="4"/>
      <c r="J161" s="37"/>
      <c r="K161" s="37"/>
      <c r="L161" s="37"/>
      <c r="M161" s="37"/>
      <c r="N161" s="37"/>
      <c r="O161" s="37"/>
      <c r="P161" s="37"/>
      <c r="Q161" s="37"/>
      <c r="R161" s="6"/>
      <c r="S161" s="6"/>
      <c r="AJ161">
        <v>0</v>
      </c>
    </row>
    <row r="162" spans="9:36" x14ac:dyDescent="0.2">
      <c r="I162" s="4"/>
      <c r="J162" s="37"/>
      <c r="K162" s="37"/>
      <c r="L162" s="37"/>
      <c r="M162" s="37"/>
      <c r="N162" s="37"/>
      <c r="O162" s="37"/>
      <c r="P162" s="37"/>
      <c r="Q162" s="37"/>
      <c r="R162" s="6"/>
      <c r="S162" s="6"/>
      <c r="AJ162">
        <v>0</v>
      </c>
    </row>
    <row r="163" spans="9:36" x14ac:dyDescent="0.2">
      <c r="I163" s="4"/>
      <c r="J163" s="37"/>
      <c r="K163" s="37"/>
      <c r="L163" s="37"/>
      <c r="M163" s="37"/>
      <c r="N163" s="37"/>
      <c r="O163" s="37"/>
      <c r="P163" s="37"/>
      <c r="Q163" s="37"/>
      <c r="R163" s="6"/>
      <c r="S163" s="6"/>
      <c r="AJ163">
        <v>0</v>
      </c>
    </row>
    <row r="164" spans="9:36" x14ac:dyDescent="0.2">
      <c r="I164" s="4"/>
      <c r="J164" s="37"/>
      <c r="K164" s="37"/>
      <c r="L164" s="37"/>
      <c r="M164" s="37"/>
      <c r="N164" s="37"/>
      <c r="O164" s="37"/>
      <c r="P164" s="37"/>
      <c r="Q164" s="37"/>
      <c r="R164" s="6"/>
      <c r="S164" s="6"/>
      <c r="AJ164">
        <v>0</v>
      </c>
    </row>
    <row r="165" spans="9:36" x14ac:dyDescent="0.2">
      <c r="I165" s="4"/>
      <c r="J165" s="37"/>
      <c r="K165" s="37"/>
      <c r="L165" s="37"/>
      <c r="M165" s="37"/>
      <c r="N165" s="37"/>
      <c r="O165" s="37"/>
      <c r="P165" s="37"/>
      <c r="Q165" s="37"/>
      <c r="R165" s="6"/>
      <c r="S165" s="6"/>
      <c r="AJ165">
        <v>0</v>
      </c>
    </row>
    <row r="166" spans="9:36" x14ac:dyDescent="0.2">
      <c r="I166" s="4"/>
      <c r="J166" s="37"/>
      <c r="K166" s="37"/>
      <c r="L166" s="37"/>
      <c r="M166" s="37"/>
      <c r="N166" s="37"/>
      <c r="O166" s="37"/>
      <c r="P166" s="37"/>
      <c r="Q166" s="37"/>
      <c r="R166" s="6"/>
      <c r="S166" s="6"/>
      <c r="AJ166">
        <v>0</v>
      </c>
    </row>
    <row r="167" spans="9:36" x14ac:dyDescent="0.2">
      <c r="I167" s="4"/>
      <c r="J167" s="37"/>
      <c r="K167" s="37"/>
      <c r="L167" s="37"/>
      <c r="M167" s="37"/>
      <c r="N167" s="37"/>
      <c r="O167" s="37"/>
      <c r="P167" s="37"/>
      <c r="Q167" s="37"/>
      <c r="R167" s="6"/>
      <c r="S167" s="6"/>
      <c r="AJ167">
        <v>0</v>
      </c>
    </row>
    <row r="168" spans="9:36" x14ac:dyDescent="0.2">
      <c r="I168" s="4"/>
      <c r="J168" s="37"/>
      <c r="K168" s="37"/>
      <c r="L168" s="37"/>
      <c r="M168" s="37"/>
      <c r="N168" s="37"/>
      <c r="O168" s="37"/>
      <c r="P168" s="37"/>
      <c r="Q168" s="37"/>
      <c r="R168" s="6"/>
      <c r="S168" s="6"/>
      <c r="AJ168">
        <v>0</v>
      </c>
    </row>
    <row r="169" spans="9:36" x14ac:dyDescent="0.2">
      <c r="I169" s="4"/>
      <c r="J169" s="37"/>
      <c r="K169" s="37"/>
      <c r="L169" s="37"/>
      <c r="M169" s="37"/>
      <c r="N169" s="37"/>
      <c r="O169" s="37"/>
      <c r="P169" s="37"/>
      <c r="Q169" s="37"/>
      <c r="R169" s="6"/>
      <c r="S169" s="6"/>
      <c r="AJ169">
        <v>0</v>
      </c>
    </row>
    <row r="170" spans="9:36" x14ac:dyDescent="0.2">
      <c r="I170" s="4"/>
      <c r="J170" s="37"/>
      <c r="K170" s="37"/>
      <c r="L170" s="37"/>
      <c r="M170" s="37"/>
      <c r="N170" s="37"/>
      <c r="O170" s="37"/>
      <c r="P170" s="37"/>
      <c r="Q170" s="37"/>
      <c r="R170" s="6"/>
      <c r="S170" s="6"/>
      <c r="AJ170">
        <v>0</v>
      </c>
    </row>
    <row r="171" spans="9:36" x14ac:dyDescent="0.2">
      <c r="I171" s="4"/>
      <c r="J171" s="37"/>
      <c r="K171" s="37"/>
      <c r="L171" s="37"/>
      <c r="M171" s="37"/>
      <c r="N171" s="37"/>
      <c r="O171" s="37"/>
      <c r="P171" s="37"/>
      <c r="Q171" s="37"/>
      <c r="R171" s="6"/>
      <c r="S171" s="6"/>
      <c r="AJ171">
        <v>0</v>
      </c>
    </row>
    <row r="172" spans="9:36" x14ac:dyDescent="0.2">
      <c r="I172" s="4"/>
      <c r="J172" s="37"/>
      <c r="K172" s="37"/>
      <c r="L172" s="37"/>
      <c r="M172" s="37"/>
      <c r="N172" s="37"/>
      <c r="O172" s="37"/>
      <c r="P172" s="37"/>
      <c r="Q172" s="37"/>
      <c r="R172" s="6"/>
      <c r="S172" s="6"/>
      <c r="AJ172">
        <v>0</v>
      </c>
    </row>
    <row r="173" spans="9:36" x14ac:dyDescent="0.2">
      <c r="I173" s="4"/>
      <c r="J173" s="37"/>
      <c r="K173" s="37"/>
      <c r="L173" s="37"/>
      <c r="M173" s="37"/>
      <c r="N173" s="37"/>
      <c r="O173" s="37"/>
      <c r="P173" s="37"/>
      <c r="Q173" s="37"/>
      <c r="R173" s="6"/>
      <c r="S173" s="6"/>
      <c r="AJ173">
        <v>0</v>
      </c>
    </row>
    <row r="174" spans="9:36" x14ac:dyDescent="0.2">
      <c r="I174" s="4"/>
      <c r="J174" s="37"/>
      <c r="K174" s="37"/>
      <c r="L174" s="37"/>
      <c r="M174" s="37"/>
      <c r="N174" s="37"/>
      <c r="O174" s="37"/>
      <c r="P174" s="37"/>
      <c r="Q174" s="37"/>
      <c r="R174" s="6"/>
      <c r="S174" s="6"/>
      <c r="AJ174">
        <v>0</v>
      </c>
    </row>
    <row r="175" spans="9:36" x14ac:dyDescent="0.2">
      <c r="I175" s="4"/>
      <c r="J175" s="37"/>
      <c r="K175" s="37"/>
      <c r="L175" s="37"/>
      <c r="M175" s="37"/>
      <c r="N175" s="37"/>
      <c r="O175" s="37"/>
      <c r="P175" s="37"/>
      <c r="Q175" s="37"/>
      <c r="R175" s="6"/>
      <c r="S175" s="6"/>
      <c r="AJ175">
        <v>0</v>
      </c>
    </row>
    <row r="176" spans="9:36" x14ac:dyDescent="0.2">
      <c r="I176" s="4"/>
      <c r="J176" s="37"/>
      <c r="K176" s="37"/>
      <c r="L176" s="37"/>
      <c r="M176" s="37"/>
      <c r="N176" s="37"/>
      <c r="O176" s="37"/>
      <c r="P176" s="37"/>
      <c r="Q176" s="37"/>
      <c r="R176" s="6"/>
      <c r="S176" s="6"/>
      <c r="AJ176">
        <v>0</v>
      </c>
    </row>
    <row r="177" spans="9:36" x14ac:dyDescent="0.2">
      <c r="I177" s="4"/>
      <c r="J177" s="37"/>
      <c r="K177" s="37"/>
      <c r="L177" s="37"/>
      <c r="M177" s="37"/>
      <c r="N177" s="37"/>
      <c r="O177" s="37"/>
      <c r="P177" s="37"/>
      <c r="Q177" s="37"/>
      <c r="R177" s="6"/>
      <c r="S177" s="6"/>
      <c r="AJ177">
        <v>0</v>
      </c>
    </row>
    <row r="178" spans="9:36" x14ac:dyDescent="0.2">
      <c r="I178" s="4"/>
      <c r="J178" s="37"/>
      <c r="K178" s="37"/>
      <c r="L178" s="37"/>
      <c r="M178" s="37"/>
      <c r="N178" s="37"/>
      <c r="O178" s="37"/>
      <c r="P178" s="37"/>
      <c r="Q178" s="37"/>
      <c r="R178" s="6"/>
      <c r="S178" s="6"/>
      <c r="AJ178">
        <v>0</v>
      </c>
    </row>
    <row r="179" spans="9:36" x14ac:dyDescent="0.2">
      <c r="I179" s="4"/>
      <c r="J179" s="37"/>
      <c r="K179" s="37"/>
      <c r="L179" s="37"/>
      <c r="M179" s="37"/>
      <c r="N179" s="37"/>
      <c r="O179" s="37"/>
      <c r="P179" s="37"/>
      <c r="Q179" s="37"/>
      <c r="R179" s="6"/>
      <c r="S179" s="6"/>
      <c r="AJ179">
        <v>0</v>
      </c>
    </row>
    <row r="180" spans="9:36" x14ac:dyDescent="0.2">
      <c r="I180" s="4"/>
      <c r="J180" s="37"/>
      <c r="K180" s="37"/>
      <c r="L180" s="37"/>
      <c r="M180" s="37"/>
      <c r="N180" s="37"/>
      <c r="O180" s="37"/>
      <c r="P180" s="37"/>
      <c r="Q180" s="37"/>
      <c r="R180" s="6"/>
      <c r="S180" s="6"/>
      <c r="AJ180">
        <v>0</v>
      </c>
    </row>
    <row r="181" spans="9:36" x14ac:dyDescent="0.2">
      <c r="I181" s="4"/>
      <c r="J181" s="37"/>
      <c r="K181" s="37"/>
      <c r="L181" s="37"/>
      <c r="M181" s="37"/>
      <c r="N181" s="37"/>
      <c r="O181" s="37"/>
      <c r="P181" s="37"/>
      <c r="Q181" s="37"/>
      <c r="R181" s="6"/>
      <c r="S181" s="6"/>
      <c r="AJ181">
        <v>0</v>
      </c>
    </row>
    <row r="182" spans="9:36" x14ac:dyDescent="0.2">
      <c r="I182" s="4"/>
      <c r="J182" s="37"/>
      <c r="K182" s="37"/>
      <c r="L182" s="37"/>
      <c r="M182" s="37"/>
      <c r="N182" s="37"/>
      <c r="O182" s="37"/>
      <c r="P182" s="37"/>
      <c r="Q182" s="37"/>
      <c r="R182" s="6"/>
      <c r="S182" s="6"/>
      <c r="AJ182">
        <v>0</v>
      </c>
    </row>
    <row r="183" spans="9:36" x14ac:dyDescent="0.2">
      <c r="I183" s="4"/>
      <c r="J183" s="37"/>
      <c r="K183" s="37"/>
      <c r="L183" s="37"/>
      <c r="M183" s="37"/>
      <c r="N183" s="37"/>
      <c r="O183" s="37"/>
      <c r="P183" s="37"/>
      <c r="Q183" s="37"/>
      <c r="R183" s="6"/>
      <c r="S183" s="6"/>
      <c r="AJ183">
        <v>0</v>
      </c>
    </row>
    <row r="184" spans="9:36" x14ac:dyDescent="0.2">
      <c r="I184" s="4"/>
      <c r="J184" s="37"/>
      <c r="K184" s="37"/>
      <c r="L184" s="37"/>
      <c r="M184" s="37"/>
      <c r="N184" s="37"/>
      <c r="O184" s="37"/>
      <c r="P184" s="37"/>
      <c r="Q184" s="37"/>
      <c r="R184" s="6"/>
      <c r="S184" s="6"/>
      <c r="AJ184">
        <v>0</v>
      </c>
    </row>
    <row r="185" spans="9:36" x14ac:dyDescent="0.2">
      <c r="I185" s="4"/>
      <c r="J185" s="37"/>
      <c r="K185" s="37"/>
      <c r="L185" s="37"/>
      <c r="M185" s="37"/>
      <c r="N185" s="37"/>
      <c r="O185" s="37"/>
      <c r="P185" s="37"/>
      <c r="Q185" s="37"/>
      <c r="R185" s="6"/>
      <c r="S185" s="6"/>
      <c r="AJ185">
        <v>0</v>
      </c>
    </row>
    <row r="186" spans="9:36" x14ac:dyDescent="0.2">
      <c r="I186" s="4"/>
      <c r="J186" s="37"/>
      <c r="K186" s="37"/>
      <c r="L186" s="37"/>
      <c r="M186" s="37"/>
      <c r="N186" s="37"/>
      <c r="O186" s="37"/>
      <c r="P186" s="37"/>
      <c r="Q186" s="37"/>
      <c r="R186" s="6"/>
      <c r="S186" s="6"/>
      <c r="AJ186">
        <v>0</v>
      </c>
    </row>
    <row r="187" spans="9:36" x14ac:dyDescent="0.2">
      <c r="I187" s="4"/>
      <c r="J187" s="37"/>
      <c r="K187" s="37"/>
      <c r="L187" s="37"/>
      <c r="M187" s="37"/>
      <c r="N187" s="37"/>
      <c r="O187" s="37"/>
      <c r="P187" s="37"/>
      <c r="Q187" s="37"/>
      <c r="R187" s="6"/>
      <c r="S187" s="6"/>
      <c r="AJ187">
        <v>0</v>
      </c>
    </row>
    <row r="188" spans="9:36" x14ac:dyDescent="0.2">
      <c r="I188" s="4"/>
      <c r="J188" s="37"/>
      <c r="K188" s="37"/>
      <c r="L188" s="37"/>
      <c r="M188" s="37"/>
      <c r="N188" s="37"/>
      <c r="O188" s="37"/>
      <c r="P188" s="37"/>
      <c r="Q188" s="37"/>
      <c r="R188" s="6"/>
      <c r="S188" s="6"/>
      <c r="AJ188">
        <v>0</v>
      </c>
    </row>
    <row r="189" spans="9:36" x14ac:dyDescent="0.2">
      <c r="I189" s="4"/>
      <c r="J189" s="37"/>
      <c r="K189" s="37"/>
      <c r="L189" s="37"/>
      <c r="M189" s="37"/>
      <c r="N189" s="37"/>
      <c r="O189" s="37"/>
      <c r="P189" s="37"/>
      <c r="Q189" s="37"/>
      <c r="R189" s="6"/>
      <c r="S189" s="6"/>
      <c r="AJ189">
        <v>0</v>
      </c>
    </row>
    <row r="190" spans="9:36" x14ac:dyDescent="0.2">
      <c r="I190" s="4"/>
      <c r="J190" s="37"/>
      <c r="K190" s="37"/>
      <c r="L190" s="37"/>
      <c r="M190" s="37"/>
      <c r="N190" s="37"/>
      <c r="O190" s="37"/>
      <c r="P190" s="37"/>
      <c r="Q190" s="37"/>
      <c r="R190" s="6"/>
      <c r="S190" s="6"/>
      <c r="AJ190">
        <v>0</v>
      </c>
    </row>
    <row r="191" spans="9:36" x14ac:dyDescent="0.2">
      <c r="I191" s="4"/>
      <c r="J191" s="37"/>
      <c r="K191" s="37"/>
      <c r="L191" s="37"/>
      <c r="M191" s="37"/>
      <c r="N191" s="37"/>
      <c r="O191" s="37"/>
      <c r="P191" s="37"/>
      <c r="Q191" s="37"/>
      <c r="R191" s="6"/>
      <c r="S191" s="6"/>
      <c r="AJ191">
        <v>0</v>
      </c>
    </row>
    <row r="192" spans="9:36" x14ac:dyDescent="0.2">
      <c r="I192" s="4"/>
      <c r="J192" s="37"/>
      <c r="K192" s="37"/>
      <c r="L192" s="37"/>
      <c r="M192" s="37"/>
      <c r="N192" s="37"/>
      <c r="O192" s="37"/>
      <c r="P192" s="37"/>
      <c r="Q192" s="37"/>
      <c r="R192" s="6"/>
      <c r="S192" s="6"/>
      <c r="AJ192">
        <v>0</v>
      </c>
    </row>
    <row r="193" spans="9:36" x14ac:dyDescent="0.2">
      <c r="I193" s="4"/>
      <c r="J193" s="37"/>
      <c r="K193" s="37"/>
      <c r="L193" s="37"/>
      <c r="M193" s="37"/>
      <c r="N193" s="37"/>
      <c r="O193" s="37"/>
      <c r="P193" s="37"/>
      <c r="Q193" s="37"/>
      <c r="R193" s="6"/>
      <c r="S193" s="6"/>
      <c r="AJ193">
        <v>0</v>
      </c>
    </row>
    <row r="194" spans="9:36" x14ac:dyDescent="0.2">
      <c r="I194" s="4"/>
      <c r="J194" s="37"/>
      <c r="K194" s="37"/>
      <c r="L194" s="37"/>
      <c r="M194" s="37"/>
      <c r="N194" s="37"/>
      <c r="O194" s="37"/>
      <c r="P194" s="37"/>
      <c r="Q194" s="37"/>
      <c r="R194" s="6"/>
      <c r="S194" s="6"/>
      <c r="AJ194">
        <v>0</v>
      </c>
    </row>
    <row r="195" spans="9:36" x14ac:dyDescent="0.2">
      <c r="I195" s="4"/>
      <c r="J195" s="37"/>
      <c r="K195" s="37"/>
      <c r="L195" s="37"/>
      <c r="M195" s="37"/>
      <c r="N195" s="37"/>
      <c r="O195" s="37"/>
      <c r="P195" s="37"/>
      <c r="Q195" s="37"/>
      <c r="R195" s="6"/>
      <c r="S195" s="6"/>
      <c r="AJ195">
        <v>0</v>
      </c>
    </row>
    <row r="196" spans="9:36" x14ac:dyDescent="0.2">
      <c r="I196" s="4"/>
      <c r="J196" s="37"/>
      <c r="K196" s="37"/>
      <c r="L196" s="37"/>
      <c r="M196" s="37"/>
      <c r="N196" s="37"/>
      <c r="O196" s="37"/>
      <c r="P196" s="37"/>
      <c r="Q196" s="37"/>
      <c r="R196" s="6"/>
      <c r="S196" s="6"/>
      <c r="AJ196">
        <v>0</v>
      </c>
    </row>
    <row r="197" spans="9:36" x14ac:dyDescent="0.2">
      <c r="I197" s="4"/>
      <c r="J197" s="37"/>
      <c r="K197" s="37"/>
      <c r="L197" s="37"/>
      <c r="M197" s="37"/>
      <c r="N197" s="37"/>
      <c r="O197" s="37"/>
      <c r="P197" s="37"/>
      <c r="Q197" s="37"/>
      <c r="R197" s="6"/>
      <c r="S197" s="6"/>
      <c r="AJ197">
        <v>0</v>
      </c>
    </row>
    <row r="198" spans="9:36" x14ac:dyDescent="0.2">
      <c r="I198" s="4"/>
      <c r="J198" s="37"/>
      <c r="K198" s="37"/>
      <c r="L198" s="37"/>
      <c r="M198" s="37"/>
      <c r="N198" s="37"/>
      <c r="O198" s="37"/>
      <c r="P198" s="37"/>
      <c r="Q198" s="37"/>
      <c r="R198" s="6"/>
      <c r="S198" s="6"/>
      <c r="AJ198">
        <v>0</v>
      </c>
    </row>
    <row r="199" spans="9:36" x14ac:dyDescent="0.2">
      <c r="I199" s="4"/>
      <c r="J199" s="37"/>
      <c r="K199" s="37"/>
      <c r="L199" s="37"/>
      <c r="M199" s="37"/>
      <c r="N199" s="37"/>
      <c r="O199" s="37"/>
      <c r="P199" s="37"/>
      <c r="Q199" s="37"/>
      <c r="R199" s="6"/>
      <c r="S199" s="6"/>
      <c r="AJ199">
        <v>0</v>
      </c>
    </row>
    <row r="200" spans="9:36" x14ac:dyDescent="0.2">
      <c r="I200" s="4"/>
      <c r="J200" s="37"/>
      <c r="K200" s="37"/>
      <c r="L200" s="37"/>
      <c r="M200" s="37"/>
      <c r="N200" s="37"/>
      <c r="O200" s="37"/>
      <c r="P200" s="37"/>
      <c r="Q200" s="37"/>
      <c r="R200" s="6"/>
      <c r="S200" s="6"/>
      <c r="AJ200">
        <v>0</v>
      </c>
    </row>
    <row r="201" spans="9:36" x14ac:dyDescent="0.2">
      <c r="I201" s="4"/>
      <c r="J201" s="37"/>
      <c r="K201" s="37"/>
      <c r="L201" s="37"/>
      <c r="M201" s="37"/>
      <c r="N201" s="37"/>
      <c r="O201" s="37"/>
      <c r="P201" s="37"/>
      <c r="Q201" s="37"/>
      <c r="R201" s="6"/>
      <c r="S201" s="6"/>
      <c r="AJ201">
        <v>0</v>
      </c>
    </row>
    <row r="202" spans="9:36" x14ac:dyDescent="0.2">
      <c r="I202" s="4"/>
      <c r="J202" s="37"/>
      <c r="K202" s="37"/>
      <c r="L202" s="37"/>
      <c r="M202" s="37"/>
      <c r="N202" s="37"/>
      <c r="O202" s="37"/>
      <c r="P202" s="37"/>
      <c r="Q202" s="37"/>
      <c r="R202" s="6"/>
      <c r="S202" s="6"/>
      <c r="AJ202">
        <v>0</v>
      </c>
    </row>
    <row r="203" spans="9:36" x14ac:dyDescent="0.2">
      <c r="I203" s="4"/>
      <c r="J203" s="37"/>
      <c r="K203" s="37"/>
      <c r="L203" s="37"/>
      <c r="M203" s="37"/>
      <c r="N203" s="37"/>
      <c r="O203" s="37"/>
      <c r="P203" s="37"/>
      <c r="Q203" s="37"/>
      <c r="R203" s="6"/>
      <c r="S203" s="6"/>
      <c r="AJ203">
        <v>0</v>
      </c>
    </row>
    <row r="204" spans="9:36" x14ac:dyDescent="0.2">
      <c r="I204" s="4"/>
      <c r="J204" s="37"/>
      <c r="K204" s="37"/>
      <c r="L204" s="37"/>
      <c r="M204" s="37"/>
      <c r="N204" s="37"/>
      <c r="O204" s="37"/>
      <c r="P204" s="37"/>
      <c r="Q204" s="37"/>
      <c r="R204" s="6"/>
      <c r="S204" s="6"/>
      <c r="AJ204">
        <v>0</v>
      </c>
    </row>
    <row r="205" spans="9:36" x14ac:dyDescent="0.2">
      <c r="I205" s="4"/>
      <c r="J205" s="37"/>
      <c r="K205" s="37"/>
      <c r="L205" s="37"/>
      <c r="M205" s="37"/>
      <c r="N205" s="37"/>
      <c r="O205" s="37"/>
      <c r="P205" s="37"/>
      <c r="Q205" s="37"/>
      <c r="R205" s="6"/>
      <c r="S205" s="6"/>
      <c r="AJ205">
        <v>0</v>
      </c>
    </row>
    <row r="206" spans="9:36" x14ac:dyDescent="0.2">
      <c r="I206" s="4"/>
      <c r="J206" s="37"/>
      <c r="K206" s="37"/>
      <c r="L206" s="37"/>
      <c r="M206" s="37"/>
      <c r="N206" s="37"/>
      <c r="O206" s="37"/>
      <c r="P206" s="37"/>
      <c r="Q206" s="37"/>
      <c r="R206" s="6"/>
      <c r="S206" s="6"/>
      <c r="AJ206">
        <v>0</v>
      </c>
    </row>
    <row r="207" spans="9:36" x14ac:dyDescent="0.2">
      <c r="I207" s="4"/>
      <c r="J207" s="37"/>
      <c r="K207" s="37"/>
      <c r="L207" s="37"/>
      <c r="M207" s="37"/>
      <c r="N207" s="37"/>
      <c r="O207" s="37"/>
      <c r="P207" s="37"/>
      <c r="Q207" s="37"/>
      <c r="R207" s="6"/>
      <c r="S207" s="6"/>
      <c r="AJ207" t="e">
        <v>#N/A</v>
      </c>
    </row>
    <row r="208" spans="9:36" x14ac:dyDescent="0.2">
      <c r="I208" s="4"/>
      <c r="J208" s="37"/>
      <c r="K208" s="37"/>
      <c r="L208" s="37"/>
      <c r="M208" s="37"/>
      <c r="N208" s="37"/>
      <c r="O208" s="37"/>
      <c r="P208" s="37"/>
      <c r="Q208" s="37"/>
      <c r="R208" s="6"/>
      <c r="S208" s="6"/>
      <c r="AJ208" t="e">
        <v>#N/A</v>
      </c>
    </row>
    <row r="209" spans="9:36" x14ac:dyDescent="0.2">
      <c r="I209" s="4"/>
      <c r="J209" s="37"/>
      <c r="K209" s="37"/>
      <c r="L209" s="37"/>
      <c r="M209" s="37"/>
      <c r="N209" s="37"/>
      <c r="O209" s="37"/>
      <c r="P209" s="37"/>
      <c r="Q209" s="37"/>
      <c r="R209" s="6"/>
      <c r="S209" s="6"/>
      <c r="AJ209" t="e">
        <v>#N/A</v>
      </c>
    </row>
    <row r="210" spans="9:36" x14ac:dyDescent="0.2">
      <c r="I210" s="4"/>
      <c r="J210" s="37"/>
      <c r="K210" s="37"/>
      <c r="L210" s="37"/>
      <c r="M210" s="37"/>
      <c r="N210" s="37"/>
      <c r="O210" s="37"/>
      <c r="P210" s="37"/>
      <c r="Q210" s="37"/>
      <c r="R210" s="6"/>
      <c r="S210" s="6"/>
      <c r="AJ210" t="e">
        <v>#N/A</v>
      </c>
    </row>
    <row r="211" spans="9:36" x14ac:dyDescent="0.2">
      <c r="I211" s="4"/>
      <c r="J211" s="37"/>
      <c r="K211" s="37"/>
      <c r="L211" s="37"/>
      <c r="M211" s="37"/>
      <c r="N211" s="37"/>
      <c r="O211" s="37"/>
      <c r="P211" s="37"/>
      <c r="Q211" s="37"/>
      <c r="R211" s="6"/>
      <c r="S211" s="6"/>
      <c r="AJ211">
        <v>0</v>
      </c>
    </row>
    <row r="212" spans="9:36" x14ac:dyDescent="0.2">
      <c r="I212" s="4"/>
      <c r="J212" s="37"/>
      <c r="K212" s="37"/>
      <c r="L212" s="37"/>
      <c r="M212" s="37"/>
      <c r="N212" s="37"/>
      <c r="O212" s="37"/>
      <c r="P212" s="37"/>
      <c r="Q212" s="37"/>
      <c r="R212" s="6"/>
      <c r="S212" s="6"/>
      <c r="AJ212">
        <v>0</v>
      </c>
    </row>
    <row r="213" spans="9:36" x14ac:dyDescent="0.2">
      <c r="I213" s="4"/>
      <c r="J213" s="37"/>
      <c r="K213" s="37"/>
      <c r="L213" s="37"/>
      <c r="M213" s="37"/>
      <c r="N213" s="37"/>
      <c r="O213" s="37"/>
      <c r="P213" s="37"/>
      <c r="Q213" s="37"/>
      <c r="R213" s="6"/>
      <c r="S213" s="6"/>
      <c r="AJ213">
        <v>0</v>
      </c>
    </row>
    <row r="214" spans="9:36" x14ac:dyDescent="0.2">
      <c r="I214" s="4"/>
      <c r="J214" s="37"/>
      <c r="K214" s="37"/>
      <c r="L214" s="37"/>
      <c r="M214" s="37"/>
      <c r="N214" s="37"/>
      <c r="O214" s="37"/>
      <c r="P214" s="37"/>
      <c r="Q214" s="37"/>
      <c r="R214" s="6"/>
      <c r="S214" s="6"/>
      <c r="AJ214">
        <v>0</v>
      </c>
    </row>
    <row r="215" spans="9:36" x14ac:dyDescent="0.2">
      <c r="I215" s="4"/>
      <c r="J215" s="37"/>
      <c r="K215" s="37"/>
      <c r="L215" s="37"/>
      <c r="M215" s="37"/>
      <c r="N215" s="37"/>
      <c r="O215" s="37"/>
      <c r="P215" s="37"/>
      <c r="Q215" s="37"/>
      <c r="R215" s="6"/>
      <c r="S215" s="6"/>
      <c r="AJ215">
        <v>0</v>
      </c>
    </row>
    <row r="216" spans="9:36" x14ac:dyDescent="0.2">
      <c r="I216" s="4"/>
      <c r="J216" s="37"/>
      <c r="K216" s="37"/>
      <c r="L216" s="37"/>
      <c r="M216" s="37"/>
      <c r="N216" s="37"/>
      <c r="O216" s="37"/>
      <c r="P216" s="37"/>
      <c r="Q216" s="37"/>
      <c r="R216" s="6"/>
      <c r="S216" s="6"/>
      <c r="AJ216">
        <v>0</v>
      </c>
    </row>
    <row r="217" spans="9:36" x14ac:dyDescent="0.2">
      <c r="I217" s="4"/>
      <c r="J217" s="37"/>
      <c r="K217" s="37"/>
      <c r="L217" s="37"/>
      <c r="M217" s="37"/>
      <c r="N217" s="37"/>
      <c r="O217" s="37"/>
      <c r="P217" s="37"/>
      <c r="Q217" s="37"/>
      <c r="R217" s="6"/>
      <c r="S217" s="6"/>
      <c r="AJ217">
        <v>0</v>
      </c>
    </row>
    <row r="218" spans="9:36" x14ac:dyDescent="0.2">
      <c r="I218" s="4"/>
      <c r="J218" s="37"/>
      <c r="K218" s="37"/>
      <c r="L218" s="37"/>
      <c r="M218" s="37"/>
      <c r="N218" s="37"/>
      <c r="O218" s="37"/>
      <c r="P218" s="37"/>
      <c r="Q218" s="37"/>
      <c r="R218" s="6"/>
      <c r="S218" s="6"/>
      <c r="AJ218">
        <v>0</v>
      </c>
    </row>
    <row r="219" spans="9:36" x14ac:dyDescent="0.2">
      <c r="I219" s="4"/>
      <c r="J219" s="37"/>
      <c r="K219" s="37"/>
      <c r="L219" s="37"/>
      <c r="M219" s="37"/>
      <c r="N219" s="37"/>
      <c r="O219" s="37"/>
      <c r="P219" s="37"/>
      <c r="Q219" s="37"/>
      <c r="R219" s="6"/>
      <c r="S219" s="6"/>
      <c r="AJ219">
        <v>0</v>
      </c>
    </row>
    <row r="220" spans="9:36" x14ac:dyDescent="0.2">
      <c r="I220" s="4"/>
      <c r="J220" s="37"/>
      <c r="K220" s="37"/>
      <c r="L220" s="37"/>
      <c r="M220" s="37"/>
      <c r="N220" s="37"/>
      <c r="O220" s="37"/>
      <c r="P220" s="37"/>
      <c r="Q220" s="37"/>
      <c r="R220" s="6"/>
      <c r="S220" s="6"/>
      <c r="AJ220">
        <v>0</v>
      </c>
    </row>
    <row r="221" spans="9:36" x14ac:dyDescent="0.2">
      <c r="I221" s="4"/>
      <c r="J221" s="37"/>
      <c r="K221" s="37"/>
      <c r="L221" s="37"/>
      <c r="M221" s="37"/>
      <c r="N221" s="37"/>
      <c r="O221" s="37"/>
      <c r="P221" s="37"/>
      <c r="Q221" s="37"/>
      <c r="R221" s="6"/>
      <c r="S221" s="6"/>
      <c r="AJ221">
        <v>0</v>
      </c>
    </row>
    <row r="222" spans="9:36" x14ac:dyDescent="0.2">
      <c r="I222" s="4"/>
      <c r="J222" s="37"/>
      <c r="K222" s="37"/>
      <c r="L222" s="37"/>
      <c r="M222" s="37"/>
      <c r="N222" s="37"/>
      <c r="O222" s="37"/>
      <c r="P222" s="37"/>
      <c r="Q222" s="37"/>
      <c r="R222" s="6"/>
      <c r="S222" s="6"/>
      <c r="AJ222">
        <v>0</v>
      </c>
    </row>
    <row r="223" spans="9:36" x14ac:dyDescent="0.2">
      <c r="I223" s="4"/>
      <c r="J223" s="37"/>
      <c r="K223" s="37"/>
      <c r="L223" s="37"/>
      <c r="M223" s="37"/>
      <c r="N223" s="37"/>
      <c r="O223" s="37"/>
      <c r="P223" s="37"/>
      <c r="Q223" s="37"/>
      <c r="R223" s="6"/>
      <c r="S223" s="6"/>
      <c r="AJ223">
        <v>0</v>
      </c>
    </row>
    <row r="224" spans="9:36" x14ac:dyDescent="0.2">
      <c r="I224" s="4"/>
      <c r="J224" s="37"/>
      <c r="K224" s="37"/>
      <c r="L224" s="37"/>
      <c r="M224" s="37"/>
      <c r="N224" s="37"/>
      <c r="O224" s="37"/>
      <c r="P224" s="37"/>
      <c r="Q224" s="37"/>
      <c r="R224" s="6"/>
      <c r="S224" s="6"/>
      <c r="AJ224">
        <v>0</v>
      </c>
    </row>
    <row r="225" spans="9:36" x14ac:dyDescent="0.2">
      <c r="I225" s="4"/>
      <c r="J225" s="37"/>
      <c r="K225" s="37"/>
      <c r="L225" s="37"/>
      <c r="M225" s="37"/>
      <c r="N225" s="37"/>
      <c r="O225" s="37"/>
      <c r="P225" s="37"/>
      <c r="Q225" s="37"/>
      <c r="R225" s="6"/>
      <c r="S225" s="6"/>
      <c r="AJ225">
        <v>0</v>
      </c>
    </row>
    <row r="226" spans="9:36" x14ac:dyDescent="0.2">
      <c r="I226" s="4"/>
      <c r="J226" s="37"/>
      <c r="K226" s="37"/>
      <c r="L226" s="37"/>
      <c r="M226" s="37"/>
      <c r="N226" s="37"/>
      <c r="O226" s="37"/>
      <c r="P226" s="37"/>
      <c r="Q226" s="37"/>
      <c r="R226" s="6"/>
      <c r="S226" s="6"/>
      <c r="AJ226">
        <v>0</v>
      </c>
    </row>
    <row r="227" spans="9:36" x14ac:dyDescent="0.2">
      <c r="I227" s="4"/>
      <c r="J227" s="37"/>
      <c r="K227" s="37"/>
      <c r="L227" s="37"/>
      <c r="M227" s="37"/>
      <c r="N227" s="37"/>
      <c r="O227" s="37"/>
      <c r="P227" s="37"/>
      <c r="Q227" s="37"/>
      <c r="R227" s="6"/>
      <c r="S227" s="6"/>
      <c r="AJ227">
        <v>0</v>
      </c>
    </row>
    <row r="228" spans="9:36" x14ac:dyDescent="0.2">
      <c r="I228" s="4"/>
      <c r="J228" s="37"/>
      <c r="K228" s="37"/>
      <c r="L228" s="37"/>
      <c r="M228" s="37"/>
      <c r="N228" s="37"/>
      <c r="O228" s="37"/>
      <c r="P228" s="37"/>
      <c r="Q228" s="37"/>
      <c r="R228" s="6"/>
      <c r="S228" s="6"/>
      <c r="AJ228">
        <v>0</v>
      </c>
    </row>
    <row r="229" spans="9:36" x14ac:dyDescent="0.2">
      <c r="I229" s="4"/>
      <c r="J229" s="37"/>
      <c r="K229" s="37"/>
      <c r="L229" s="37"/>
      <c r="M229" s="37"/>
      <c r="N229" s="37"/>
      <c r="O229" s="37"/>
      <c r="P229" s="37"/>
      <c r="Q229" s="37"/>
      <c r="R229" s="6"/>
      <c r="S229" s="6"/>
      <c r="AJ229">
        <v>0</v>
      </c>
    </row>
    <row r="230" spans="9:36" x14ac:dyDescent="0.2">
      <c r="I230" s="4"/>
      <c r="J230" s="37"/>
      <c r="K230" s="37"/>
      <c r="L230" s="37"/>
      <c r="M230" s="37"/>
      <c r="N230" s="37"/>
      <c r="O230" s="37"/>
      <c r="P230" s="37"/>
      <c r="Q230" s="37"/>
      <c r="R230" s="6"/>
      <c r="S230" s="6"/>
      <c r="AJ230">
        <v>0</v>
      </c>
    </row>
    <row r="231" spans="9:36" x14ac:dyDescent="0.2">
      <c r="I231" s="4"/>
      <c r="J231" s="37"/>
      <c r="K231" s="37"/>
      <c r="L231" s="37"/>
      <c r="M231" s="37"/>
      <c r="N231" s="37"/>
      <c r="O231" s="37"/>
      <c r="P231" s="37"/>
      <c r="Q231" s="37"/>
      <c r="R231" s="6"/>
      <c r="S231" s="6"/>
      <c r="AJ231">
        <v>0</v>
      </c>
    </row>
    <row r="232" spans="9:36" x14ac:dyDescent="0.2">
      <c r="I232" s="4"/>
      <c r="J232" s="37"/>
      <c r="K232" s="37"/>
      <c r="L232" s="37"/>
      <c r="M232" s="37"/>
      <c r="N232" s="37"/>
      <c r="O232" s="37"/>
      <c r="P232" s="37"/>
      <c r="Q232" s="37"/>
      <c r="R232" s="6"/>
      <c r="S232" s="6"/>
      <c r="AJ232">
        <v>0</v>
      </c>
    </row>
    <row r="233" spans="9:36" x14ac:dyDescent="0.2">
      <c r="I233" s="4"/>
      <c r="J233" s="37"/>
      <c r="K233" s="37"/>
      <c r="L233" s="37"/>
      <c r="M233" s="37"/>
      <c r="N233" s="37"/>
      <c r="O233" s="37"/>
      <c r="P233" s="37"/>
      <c r="Q233" s="37"/>
      <c r="R233" s="6"/>
      <c r="S233" s="6"/>
      <c r="AJ233">
        <v>0</v>
      </c>
    </row>
    <row r="234" spans="9:36" x14ac:dyDescent="0.2">
      <c r="I234" s="4"/>
      <c r="J234" s="37"/>
      <c r="K234" s="37"/>
      <c r="L234" s="37"/>
      <c r="M234" s="37"/>
      <c r="N234" s="37"/>
      <c r="O234" s="37"/>
      <c r="P234" s="37"/>
      <c r="Q234" s="37"/>
      <c r="R234" s="6"/>
      <c r="S234" s="6"/>
      <c r="AJ234">
        <v>0</v>
      </c>
    </row>
    <row r="235" spans="9:36" x14ac:dyDescent="0.2">
      <c r="I235" s="4"/>
      <c r="J235" s="37"/>
      <c r="K235" s="37"/>
      <c r="L235" s="37"/>
      <c r="M235" s="37"/>
      <c r="N235" s="37"/>
      <c r="O235" s="37"/>
      <c r="P235" s="37"/>
      <c r="Q235" s="37"/>
      <c r="R235" s="6"/>
      <c r="S235" s="6"/>
      <c r="AJ235">
        <v>0</v>
      </c>
    </row>
    <row r="236" spans="9:36" x14ac:dyDescent="0.2">
      <c r="I236" s="4"/>
      <c r="J236" s="37"/>
      <c r="K236" s="37"/>
      <c r="L236" s="37"/>
      <c r="M236" s="37"/>
      <c r="N236" s="37"/>
      <c r="O236" s="37"/>
      <c r="P236" s="37"/>
      <c r="Q236" s="37"/>
      <c r="R236" s="6"/>
      <c r="S236" s="6"/>
      <c r="AJ236">
        <v>0</v>
      </c>
    </row>
    <row r="237" spans="9:36" x14ac:dyDescent="0.2">
      <c r="I237" s="4"/>
      <c r="J237" s="37"/>
      <c r="K237" s="37"/>
      <c r="L237" s="37"/>
      <c r="M237" s="37"/>
      <c r="N237" s="37"/>
      <c r="O237" s="37"/>
      <c r="P237" s="37"/>
      <c r="Q237" s="37"/>
      <c r="R237" s="6"/>
      <c r="S237" s="6"/>
      <c r="AJ237">
        <v>0</v>
      </c>
    </row>
    <row r="238" spans="9:36" x14ac:dyDescent="0.2">
      <c r="I238" s="4"/>
      <c r="J238" s="37"/>
      <c r="K238" s="37"/>
      <c r="L238" s="37"/>
      <c r="M238" s="37"/>
      <c r="N238" s="37"/>
      <c r="O238" s="37"/>
      <c r="P238" s="37"/>
      <c r="Q238" s="37"/>
      <c r="R238" s="6"/>
      <c r="S238" s="6"/>
      <c r="AJ238">
        <v>0</v>
      </c>
    </row>
    <row r="239" spans="9:36" x14ac:dyDescent="0.2">
      <c r="I239" s="4"/>
      <c r="J239" s="37"/>
      <c r="K239" s="37"/>
      <c r="L239" s="37"/>
      <c r="M239" s="37"/>
      <c r="N239" s="37"/>
      <c r="O239" s="37"/>
      <c r="P239" s="37"/>
      <c r="Q239" s="37"/>
      <c r="R239" s="6"/>
      <c r="S239" s="6"/>
      <c r="AJ239">
        <v>0</v>
      </c>
    </row>
    <row r="240" spans="9:36" x14ac:dyDescent="0.2">
      <c r="I240" s="4"/>
      <c r="J240" s="37"/>
      <c r="K240" s="37"/>
      <c r="L240" s="37"/>
      <c r="M240" s="37"/>
      <c r="N240" s="37"/>
      <c r="O240" s="37"/>
      <c r="P240" s="37"/>
      <c r="Q240" s="37"/>
      <c r="R240" s="6"/>
      <c r="S240" s="6"/>
      <c r="AJ240">
        <v>0</v>
      </c>
    </row>
    <row r="241" spans="9:36" x14ac:dyDescent="0.2">
      <c r="I241" s="4"/>
      <c r="J241" s="37"/>
      <c r="K241" s="37"/>
      <c r="L241" s="37"/>
      <c r="M241" s="37"/>
      <c r="N241" s="37"/>
      <c r="O241" s="37"/>
      <c r="P241" s="37"/>
      <c r="Q241" s="37"/>
      <c r="R241" s="6"/>
      <c r="S241" s="6"/>
      <c r="AJ241">
        <v>0</v>
      </c>
    </row>
    <row r="242" spans="9:36" x14ac:dyDescent="0.2">
      <c r="I242" s="4"/>
      <c r="J242" s="37"/>
      <c r="K242" s="37"/>
      <c r="L242" s="37"/>
      <c r="M242" s="37"/>
      <c r="N242" s="37"/>
      <c r="O242" s="37"/>
      <c r="P242" s="37"/>
      <c r="Q242" s="37"/>
      <c r="R242" s="6"/>
      <c r="S242" s="6"/>
      <c r="AJ242">
        <v>0</v>
      </c>
    </row>
    <row r="243" spans="9:36" x14ac:dyDescent="0.2">
      <c r="I243" s="4"/>
      <c r="J243" s="37"/>
      <c r="K243" s="37"/>
      <c r="L243" s="37"/>
      <c r="M243" s="37"/>
      <c r="N243" s="37"/>
      <c r="O243" s="37"/>
      <c r="P243" s="37"/>
      <c r="Q243" s="37"/>
      <c r="R243" s="6"/>
      <c r="S243" s="6"/>
      <c r="AJ243">
        <v>0</v>
      </c>
    </row>
    <row r="244" spans="9:36" x14ac:dyDescent="0.2">
      <c r="I244" s="4"/>
      <c r="J244" s="37"/>
      <c r="K244" s="37"/>
      <c r="L244" s="37"/>
      <c r="M244" s="37"/>
      <c r="N244" s="37"/>
      <c r="O244" s="37"/>
      <c r="P244" s="37"/>
      <c r="Q244" s="37"/>
      <c r="R244" s="6"/>
      <c r="S244" s="6"/>
      <c r="AJ244">
        <v>0</v>
      </c>
    </row>
    <row r="245" spans="9:36" x14ac:dyDescent="0.2">
      <c r="I245" s="4"/>
      <c r="J245" s="37"/>
      <c r="K245" s="37"/>
      <c r="L245" s="37"/>
      <c r="M245" s="37"/>
      <c r="N245" s="37"/>
      <c r="O245" s="37"/>
      <c r="P245" s="37"/>
      <c r="Q245" s="37"/>
      <c r="R245" s="6"/>
      <c r="S245" s="6"/>
      <c r="AJ245">
        <v>0</v>
      </c>
    </row>
    <row r="246" spans="9:36" x14ac:dyDescent="0.2">
      <c r="I246" s="4"/>
      <c r="J246" s="37"/>
      <c r="K246" s="37"/>
      <c r="L246" s="37"/>
      <c r="M246" s="37"/>
      <c r="N246" s="37"/>
      <c r="O246" s="37"/>
      <c r="P246" s="37"/>
      <c r="Q246" s="37"/>
      <c r="R246" s="6"/>
      <c r="S246" s="6"/>
      <c r="AJ246">
        <v>0</v>
      </c>
    </row>
    <row r="247" spans="9:36" x14ac:dyDescent="0.2">
      <c r="I247" s="4"/>
      <c r="J247" s="37"/>
      <c r="K247" s="37"/>
      <c r="L247" s="37"/>
      <c r="M247" s="37"/>
      <c r="N247" s="37"/>
      <c r="O247" s="37"/>
      <c r="P247" s="37"/>
      <c r="Q247" s="37"/>
      <c r="R247" s="6"/>
      <c r="S247" s="6"/>
      <c r="AJ247">
        <v>0</v>
      </c>
    </row>
    <row r="248" spans="9:36" x14ac:dyDescent="0.2">
      <c r="I248" s="4"/>
      <c r="J248" s="37"/>
      <c r="K248" s="37"/>
      <c r="L248" s="37"/>
      <c r="M248" s="37"/>
      <c r="N248" s="37"/>
      <c r="O248" s="37"/>
      <c r="P248" s="37"/>
      <c r="Q248" s="37"/>
      <c r="R248" s="6"/>
      <c r="S248" s="6"/>
      <c r="AJ248">
        <v>0</v>
      </c>
    </row>
    <row r="249" spans="9:36" x14ac:dyDescent="0.2">
      <c r="I249" s="4"/>
      <c r="J249" s="37"/>
      <c r="K249" s="37"/>
      <c r="L249" s="37"/>
      <c r="M249" s="37"/>
      <c r="N249" s="37"/>
      <c r="O249" s="37"/>
      <c r="P249" s="37"/>
      <c r="Q249" s="37"/>
      <c r="R249" s="6"/>
      <c r="S249" s="6"/>
      <c r="AJ249">
        <v>0</v>
      </c>
    </row>
    <row r="250" spans="9:36" x14ac:dyDescent="0.2">
      <c r="I250" s="4"/>
      <c r="J250" s="37"/>
      <c r="K250" s="37"/>
      <c r="L250" s="37"/>
      <c r="M250" s="37"/>
      <c r="N250" s="37"/>
      <c r="O250" s="37"/>
      <c r="P250" s="37"/>
      <c r="Q250" s="37"/>
      <c r="R250" s="6"/>
      <c r="S250" s="6"/>
      <c r="AJ250">
        <v>0</v>
      </c>
    </row>
    <row r="251" spans="9:36" x14ac:dyDescent="0.2">
      <c r="I251" s="4"/>
      <c r="J251" s="37"/>
      <c r="K251" s="37"/>
      <c r="L251" s="37"/>
      <c r="M251" s="37"/>
      <c r="N251" s="37"/>
      <c r="O251" s="37"/>
      <c r="P251" s="37"/>
      <c r="Q251" s="37"/>
      <c r="R251" s="6"/>
      <c r="S251" s="6"/>
      <c r="AJ251">
        <v>0</v>
      </c>
    </row>
    <row r="252" spans="9:36" x14ac:dyDescent="0.2">
      <c r="I252" s="4"/>
      <c r="J252" s="37"/>
      <c r="K252" s="37"/>
      <c r="L252" s="37"/>
      <c r="M252" s="37"/>
      <c r="N252" s="37"/>
      <c r="O252" s="37"/>
      <c r="P252" s="37"/>
      <c r="Q252" s="37"/>
      <c r="R252" s="6"/>
      <c r="S252" s="6"/>
      <c r="AJ252">
        <v>0</v>
      </c>
    </row>
    <row r="253" spans="9:36" x14ac:dyDescent="0.2">
      <c r="I253" s="4"/>
      <c r="J253" s="37"/>
      <c r="K253" s="37"/>
      <c r="L253" s="37"/>
      <c r="M253" s="37"/>
      <c r="N253" s="37"/>
      <c r="O253" s="37"/>
      <c r="P253" s="37"/>
      <c r="Q253" s="37"/>
      <c r="R253" s="6"/>
      <c r="S253" s="6"/>
      <c r="AJ253">
        <v>0</v>
      </c>
    </row>
    <row r="254" spans="9:36" x14ac:dyDescent="0.2">
      <c r="I254" s="4"/>
      <c r="J254" s="37"/>
      <c r="K254" s="37"/>
      <c r="L254" s="37"/>
      <c r="M254" s="37"/>
      <c r="N254" s="37"/>
      <c r="O254" s="37"/>
      <c r="P254" s="37"/>
      <c r="Q254" s="37"/>
      <c r="R254" s="6"/>
      <c r="S254" s="6"/>
      <c r="AJ254">
        <v>0</v>
      </c>
    </row>
    <row r="255" spans="9:36" x14ac:dyDescent="0.2">
      <c r="I255" s="4"/>
      <c r="J255" s="37"/>
      <c r="K255" s="37"/>
      <c r="L255" s="37"/>
      <c r="M255" s="37"/>
      <c r="N255" s="37"/>
      <c r="O255" s="37"/>
      <c r="P255" s="37"/>
      <c r="Q255" s="37"/>
      <c r="R255" s="6"/>
      <c r="S255" s="6"/>
      <c r="AJ255">
        <v>0</v>
      </c>
    </row>
    <row r="256" spans="9:36" x14ac:dyDescent="0.2">
      <c r="I256" s="4"/>
      <c r="J256" s="37"/>
      <c r="K256" s="37"/>
      <c r="L256" s="37"/>
      <c r="M256" s="37"/>
      <c r="N256" s="37"/>
      <c r="O256" s="37"/>
      <c r="P256" s="37"/>
      <c r="Q256" s="37"/>
      <c r="R256" s="6"/>
      <c r="S256" s="6"/>
      <c r="AJ256">
        <v>1</v>
      </c>
    </row>
    <row r="257" spans="9:36" x14ac:dyDescent="0.2">
      <c r="I257" s="4"/>
      <c r="J257" s="37"/>
      <c r="K257" s="37"/>
      <c r="L257" s="37"/>
      <c r="M257" s="37"/>
      <c r="N257" s="37"/>
      <c r="O257" s="37"/>
      <c r="P257" s="37"/>
      <c r="Q257" s="37"/>
      <c r="R257" s="6"/>
      <c r="S257" s="6"/>
      <c r="AJ257">
        <v>1</v>
      </c>
    </row>
    <row r="258" spans="9:36" x14ac:dyDescent="0.2">
      <c r="I258" s="4"/>
      <c r="J258" s="37"/>
      <c r="K258" s="37"/>
      <c r="L258" s="37"/>
      <c r="M258" s="37"/>
      <c r="N258" s="37"/>
      <c r="O258" s="37"/>
      <c r="P258" s="37"/>
      <c r="Q258" s="37"/>
      <c r="R258" s="6"/>
      <c r="S258" s="6"/>
      <c r="AJ258">
        <v>1</v>
      </c>
    </row>
    <row r="259" spans="9:36" x14ac:dyDescent="0.2">
      <c r="I259" s="4"/>
      <c r="J259" s="37"/>
      <c r="K259" s="37"/>
      <c r="L259" s="37"/>
      <c r="M259" s="37"/>
      <c r="N259" s="37"/>
      <c r="O259" s="37"/>
      <c r="P259" s="37"/>
      <c r="Q259" s="37"/>
      <c r="R259" s="6"/>
      <c r="S259" s="6"/>
      <c r="AJ259">
        <v>1</v>
      </c>
    </row>
    <row r="260" spans="9:36" x14ac:dyDescent="0.2">
      <c r="I260" s="4"/>
      <c r="J260" s="37"/>
      <c r="K260" s="37"/>
      <c r="L260" s="37"/>
      <c r="M260" s="37"/>
      <c r="N260" s="37"/>
      <c r="O260" s="37"/>
      <c r="P260" s="37"/>
      <c r="Q260" s="37"/>
      <c r="R260" s="6"/>
      <c r="S260" s="6"/>
      <c r="AJ260">
        <v>1</v>
      </c>
    </row>
    <row r="261" spans="9:36" x14ac:dyDescent="0.2">
      <c r="I261" s="4"/>
      <c r="J261" s="37"/>
      <c r="K261" s="37"/>
      <c r="L261" s="37"/>
      <c r="M261" s="37"/>
      <c r="N261" s="37"/>
      <c r="O261" s="37"/>
      <c r="P261" s="37"/>
      <c r="Q261" s="37"/>
      <c r="R261" s="6"/>
      <c r="S261" s="6"/>
      <c r="AJ261">
        <v>1</v>
      </c>
    </row>
    <row r="262" spans="9:36" x14ac:dyDescent="0.2">
      <c r="I262" s="4"/>
      <c r="J262" s="37"/>
      <c r="K262" s="37"/>
      <c r="L262" s="37"/>
      <c r="M262" s="37"/>
      <c r="N262" s="37"/>
      <c r="O262" s="37"/>
      <c r="P262" s="37"/>
      <c r="Q262" s="37"/>
      <c r="R262" s="6"/>
      <c r="S262" s="6"/>
      <c r="AJ262">
        <v>1</v>
      </c>
    </row>
    <row r="263" spans="9:36" x14ac:dyDescent="0.2">
      <c r="I263" s="4"/>
      <c r="J263" s="37"/>
      <c r="K263" s="37"/>
      <c r="L263" s="37"/>
      <c r="M263" s="37"/>
      <c r="N263" s="37"/>
      <c r="O263" s="37"/>
      <c r="P263" s="37"/>
      <c r="Q263" s="37"/>
      <c r="R263" s="6"/>
      <c r="S263" s="6"/>
      <c r="AJ263">
        <v>1</v>
      </c>
    </row>
    <row r="264" spans="9:36" x14ac:dyDescent="0.2">
      <c r="I264" s="4"/>
      <c r="J264" s="37"/>
      <c r="K264" s="37"/>
      <c r="L264" s="37"/>
      <c r="M264" s="37"/>
      <c r="N264" s="37"/>
      <c r="O264" s="37"/>
      <c r="P264" s="37"/>
      <c r="Q264" s="37"/>
      <c r="R264" s="6"/>
      <c r="S264" s="6"/>
      <c r="AJ264">
        <v>1</v>
      </c>
    </row>
    <row r="265" spans="9:36" x14ac:dyDescent="0.2">
      <c r="I265" s="4"/>
      <c r="J265" s="37"/>
      <c r="K265" s="37"/>
      <c r="L265" s="37"/>
      <c r="M265" s="37"/>
      <c r="N265" s="37"/>
      <c r="O265" s="37"/>
      <c r="P265" s="37"/>
      <c r="Q265" s="37"/>
      <c r="R265" s="6"/>
      <c r="S265" s="6"/>
      <c r="AJ265">
        <v>1</v>
      </c>
    </row>
    <row r="266" spans="9:36" x14ac:dyDescent="0.2">
      <c r="I266" s="4"/>
      <c r="J266" s="37"/>
      <c r="K266" s="37"/>
      <c r="L266" s="37"/>
      <c r="M266" s="37"/>
      <c r="N266" s="37"/>
      <c r="O266" s="37"/>
      <c r="P266" s="37"/>
      <c r="Q266" s="37"/>
      <c r="R266" s="6"/>
      <c r="S266" s="6"/>
      <c r="AJ266">
        <v>1</v>
      </c>
    </row>
    <row r="267" spans="9:36" x14ac:dyDescent="0.2">
      <c r="I267" s="4"/>
      <c r="J267" s="37"/>
      <c r="K267" s="37"/>
      <c r="L267" s="37"/>
      <c r="M267" s="37"/>
      <c r="N267" s="37"/>
      <c r="O267" s="37"/>
      <c r="P267" s="37"/>
      <c r="Q267" s="37"/>
      <c r="R267" s="6"/>
      <c r="S267" s="6"/>
      <c r="AJ267">
        <v>1</v>
      </c>
    </row>
    <row r="268" spans="9:36" x14ac:dyDescent="0.2">
      <c r="I268" s="4"/>
      <c r="J268" s="37"/>
      <c r="K268" s="37"/>
      <c r="L268" s="37"/>
      <c r="M268" s="37"/>
      <c r="N268" s="37"/>
      <c r="O268" s="37"/>
      <c r="P268" s="37"/>
      <c r="Q268" s="37"/>
      <c r="R268" s="6"/>
      <c r="S268" s="6"/>
      <c r="AJ268">
        <v>1</v>
      </c>
    </row>
    <row r="269" spans="9:36" x14ac:dyDescent="0.2">
      <c r="I269" s="4"/>
      <c r="J269" s="37"/>
      <c r="K269" s="37"/>
      <c r="L269" s="37"/>
      <c r="M269" s="37"/>
      <c r="N269" s="37"/>
      <c r="O269" s="37"/>
      <c r="P269" s="37"/>
      <c r="Q269" s="37"/>
      <c r="R269" s="6"/>
      <c r="S269" s="6"/>
      <c r="AJ269">
        <v>1</v>
      </c>
    </row>
    <row r="270" spans="9:36" x14ac:dyDescent="0.2">
      <c r="I270" s="4"/>
      <c r="J270" s="37"/>
      <c r="K270" s="37"/>
      <c r="L270" s="37"/>
      <c r="M270" s="37"/>
      <c r="N270" s="37"/>
      <c r="O270" s="37"/>
      <c r="P270" s="37"/>
      <c r="Q270" s="37"/>
      <c r="R270" s="6"/>
      <c r="S270" s="6"/>
      <c r="AJ270">
        <v>1</v>
      </c>
    </row>
    <row r="271" spans="9:36" x14ac:dyDescent="0.2">
      <c r="I271" s="4"/>
      <c r="J271" s="37"/>
      <c r="K271" s="37"/>
      <c r="L271" s="37"/>
      <c r="M271" s="37"/>
      <c r="N271" s="37"/>
      <c r="O271" s="37"/>
      <c r="P271" s="37"/>
      <c r="Q271" s="37"/>
      <c r="R271" s="6"/>
      <c r="S271" s="6"/>
      <c r="AJ271">
        <v>1</v>
      </c>
    </row>
    <row r="272" spans="9:36" x14ac:dyDescent="0.2">
      <c r="I272" s="4"/>
      <c r="J272" s="37"/>
      <c r="K272" s="37"/>
      <c r="L272" s="37"/>
      <c r="M272" s="37"/>
      <c r="N272" s="37"/>
      <c r="O272" s="37"/>
      <c r="P272" s="37"/>
      <c r="Q272" s="37"/>
      <c r="R272" s="6"/>
      <c r="S272" s="6"/>
      <c r="AJ272">
        <v>1</v>
      </c>
    </row>
    <row r="273" spans="9:36" x14ac:dyDescent="0.2">
      <c r="I273" s="4"/>
      <c r="J273" s="37"/>
      <c r="K273" s="37"/>
      <c r="L273" s="37"/>
      <c r="M273" s="37"/>
      <c r="N273" s="37"/>
      <c r="O273" s="37"/>
      <c r="P273" s="37"/>
      <c r="Q273" s="37"/>
      <c r="R273" s="6"/>
      <c r="S273" s="6"/>
      <c r="AJ273">
        <v>1</v>
      </c>
    </row>
    <row r="274" spans="9:36" x14ac:dyDescent="0.2">
      <c r="I274" s="4"/>
      <c r="J274" s="37"/>
      <c r="K274" s="37"/>
      <c r="L274" s="37"/>
      <c r="M274" s="37"/>
      <c r="N274" s="37"/>
      <c r="O274" s="37"/>
      <c r="P274" s="37"/>
      <c r="Q274" s="37"/>
      <c r="R274" s="6"/>
      <c r="S274" s="6"/>
      <c r="AJ274">
        <v>1</v>
      </c>
    </row>
    <row r="275" spans="9:36" x14ac:dyDescent="0.2">
      <c r="I275" s="4"/>
      <c r="J275" s="37"/>
      <c r="K275" s="37"/>
      <c r="L275" s="37"/>
      <c r="M275" s="37"/>
      <c r="N275" s="37"/>
      <c r="O275" s="37"/>
      <c r="P275" s="37"/>
      <c r="Q275" s="37"/>
      <c r="R275" s="6"/>
      <c r="S275" s="6"/>
      <c r="AJ275">
        <v>1</v>
      </c>
    </row>
    <row r="276" spans="9:36" x14ac:dyDescent="0.2">
      <c r="I276" s="4"/>
      <c r="J276" s="37"/>
      <c r="K276" s="37"/>
      <c r="L276" s="37"/>
      <c r="M276" s="37"/>
      <c r="N276" s="37"/>
      <c r="O276" s="37"/>
      <c r="P276" s="37"/>
      <c r="Q276" s="37"/>
      <c r="R276" s="6"/>
      <c r="S276" s="6"/>
      <c r="AJ276">
        <v>1</v>
      </c>
    </row>
    <row r="277" spans="9:36" x14ac:dyDescent="0.2">
      <c r="I277" s="4"/>
      <c r="J277" s="37"/>
      <c r="K277" s="37"/>
      <c r="L277" s="37"/>
      <c r="M277" s="37"/>
      <c r="N277" s="37"/>
      <c r="O277" s="37"/>
      <c r="P277" s="37"/>
      <c r="Q277" s="37"/>
      <c r="R277" s="6"/>
      <c r="S277" s="6"/>
      <c r="AJ277">
        <v>1</v>
      </c>
    </row>
    <row r="278" spans="9:36" x14ac:dyDescent="0.2">
      <c r="I278" s="4"/>
      <c r="J278" s="37"/>
      <c r="K278" s="37"/>
      <c r="L278" s="37"/>
      <c r="M278" s="37"/>
      <c r="N278" s="37"/>
      <c r="O278" s="37"/>
      <c r="P278" s="37"/>
      <c r="Q278" s="37"/>
      <c r="R278" s="6"/>
      <c r="S278" s="6"/>
      <c r="AJ278">
        <v>1</v>
      </c>
    </row>
    <row r="279" spans="9:36" x14ac:dyDescent="0.2">
      <c r="I279" s="4"/>
      <c r="J279" s="37"/>
      <c r="K279" s="37"/>
      <c r="L279" s="37"/>
      <c r="M279" s="37"/>
      <c r="N279" s="37"/>
      <c r="O279" s="37"/>
      <c r="P279" s="37"/>
      <c r="Q279" s="37"/>
      <c r="R279" s="6"/>
      <c r="S279" s="6"/>
      <c r="AJ279">
        <v>1</v>
      </c>
    </row>
    <row r="280" spans="9:36" x14ac:dyDescent="0.2">
      <c r="I280" s="4"/>
      <c r="J280" s="37"/>
      <c r="K280" s="37"/>
      <c r="L280" s="37"/>
      <c r="M280" s="37"/>
      <c r="N280" s="37"/>
      <c r="O280" s="37"/>
      <c r="P280" s="37"/>
      <c r="Q280" s="37"/>
      <c r="R280" s="6"/>
      <c r="S280" s="6"/>
      <c r="AJ280">
        <v>1</v>
      </c>
    </row>
    <row r="281" spans="9:36" x14ac:dyDescent="0.2">
      <c r="I281" s="4"/>
      <c r="J281" s="37"/>
      <c r="K281" s="37"/>
      <c r="L281" s="37"/>
      <c r="M281" s="37"/>
      <c r="N281" s="37"/>
      <c r="O281" s="37"/>
      <c r="P281" s="37"/>
      <c r="Q281" s="37"/>
      <c r="R281" s="6"/>
      <c r="S281" s="6"/>
      <c r="AJ281">
        <v>1</v>
      </c>
    </row>
    <row r="282" spans="9:36" x14ac:dyDescent="0.2">
      <c r="I282" s="4"/>
      <c r="J282" s="37"/>
      <c r="K282" s="37"/>
      <c r="L282" s="37"/>
      <c r="M282" s="37"/>
      <c r="N282" s="37"/>
      <c r="O282" s="37"/>
      <c r="P282" s="37"/>
      <c r="Q282" s="37"/>
      <c r="R282" s="6"/>
      <c r="S282" s="6"/>
      <c r="AJ282">
        <v>1</v>
      </c>
    </row>
    <row r="283" spans="9:36" x14ac:dyDescent="0.2">
      <c r="I283" s="4"/>
      <c r="J283" s="37"/>
      <c r="K283" s="37"/>
      <c r="L283" s="37"/>
      <c r="M283" s="37"/>
      <c r="N283" s="37"/>
      <c r="O283" s="37"/>
      <c r="P283" s="37"/>
      <c r="Q283" s="37"/>
      <c r="R283" s="6"/>
      <c r="S283" s="6"/>
      <c r="AJ283">
        <v>1</v>
      </c>
    </row>
    <row r="284" spans="9:36" x14ac:dyDescent="0.2">
      <c r="I284" s="4"/>
      <c r="J284" s="37"/>
      <c r="K284" s="37"/>
      <c r="L284" s="37"/>
      <c r="M284" s="37"/>
      <c r="N284" s="37"/>
      <c r="O284" s="37"/>
      <c r="P284" s="37"/>
      <c r="Q284" s="37"/>
      <c r="R284" s="6"/>
      <c r="S284" s="6"/>
      <c r="AJ284">
        <v>0</v>
      </c>
    </row>
    <row r="285" spans="9:36" x14ac:dyDescent="0.2">
      <c r="I285" s="4"/>
      <c r="J285" s="37"/>
      <c r="K285" s="37"/>
      <c r="L285" s="37"/>
      <c r="M285" s="37"/>
      <c r="N285" s="37"/>
      <c r="O285" s="37"/>
      <c r="P285" s="37"/>
      <c r="Q285" s="37"/>
      <c r="R285" s="6"/>
      <c r="S285" s="6"/>
      <c r="AJ285">
        <v>0</v>
      </c>
    </row>
    <row r="286" spans="9:36" x14ac:dyDescent="0.2">
      <c r="I286" s="4"/>
      <c r="J286" s="37"/>
      <c r="K286" s="37"/>
      <c r="L286" s="37"/>
      <c r="M286" s="37"/>
      <c r="N286" s="37"/>
      <c r="O286" s="37"/>
      <c r="P286" s="37"/>
      <c r="Q286" s="37"/>
      <c r="R286" s="6"/>
      <c r="S286" s="6"/>
      <c r="AJ286">
        <v>0</v>
      </c>
    </row>
    <row r="287" spans="9:36" x14ac:dyDescent="0.2">
      <c r="I287" s="4"/>
      <c r="J287" s="37"/>
      <c r="K287" s="37"/>
      <c r="L287" s="37"/>
      <c r="M287" s="37"/>
      <c r="N287" s="37"/>
      <c r="O287" s="37"/>
      <c r="P287" s="37"/>
      <c r="Q287" s="37"/>
      <c r="R287" s="6"/>
      <c r="S287" s="6"/>
      <c r="AJ287">
        <v>0</v>
      </c>
    </row>
    <row r="288" spans="9:36" x14ac:dyDescent="0.2">
      <c r="I288" s="4"/>
      <c r="J288" s="37"/>
      <c r="K288" s="37"/>
      <c r="L288" s="37"/>
      <c r="M288" s="37"/>
      <c r="N288" s="37"/>
      <c r="O288" s="37"/>
      <c r="P288" s="37"/>
      <c r="Q288" s="37"/>
      <c r="R288" s="6"/>
      <c r="S288" s="6"/>
      <c r="AJ288">
        <v>0</v>
      </c>
    </row>
    <row r="289" spans="9:36" x14ac:dyDescent="0.2">
      <c r="I289" s="4"/>
      <c r="J289" s="37"/>
      <c r="K289" s="37"/>
      <c r="L289" s="37"/>
      <c r="M289" s="37"/>
      <c r="N289" s="37"/>
      <c r="O289" s="37"/>
      <c r="P289" s="37"/>
      <c r="Q289" s="37"/>
      <c r="R289" s="6"/>
      <c r="S289" s="6"/>
      <c r="AJ289">
        <v>0</v>
      </c>
    </row>
    <row r="290" spans="9:36" x14ac:dyDescent="0.2">
      <c r="I290" s="4"/>
      <c r="J290" s="37"/>
      <c r="K290" s="37"/>
      <c r="L290" s="37"/>
      <c r="M290" s="37"/>
      <c r="N290" s="37"/>
      <c r="O290" s="37"/>
      <c r="P290" s="37"/>
      <c r="Q290" s="37"/>
      <c r="R290" s="6"/>
      <c r="S290" s="6"/>
      <c r="AJ290">
        <v>0</v>
      </c>
    </row>
    <row r="291" spans="9:36" x14ac:dyDescent="0.2">
      <c r="I291" s="4"/>
      <c r="J291" s="37"/>
      <c r="K291" s="37"/>
      <c r="L291" s="37"/>
      <c r="M291" s="37"/>
      <c r="N291" s="37"/>
      <c r="O291" s="37"/>
      <c r="P291" s="37"/>
      <c r="Q291" s="37"/>
      <c r="R291" s="6"/>
      <c r="S291" s="6"/>
      <c r="AJ291">
        <v>0</v>
      </c>
    </row>
    <row r="292" spans="9:36" x14ac:dyDescent="0.2">
      <c r="I292" s="4"/>
      <c r="J292" s="37"/>
      <c r="K292" s="37"/>
      <c r="L292" s="37"/>
      <c r="M292" s="37"/>
      <c r="N292" s="37"/>
      <c r="O292" s="37"/>
      <c r="P292" s="37"/>
      <c r="Q292" s="37"/>
      <c r="R292" s="6"/>
      <c r="S292" s="6"/>
      <c r="AJ292">
        <v>0</v>
      </c>
    </row>
    <row r="293" spans="9:36" x14ac:dyDescent="0.2">
      <c r="I293" s="4"/>
      <c r="J293" s="37"/>
      <c r="K293" s="37"/>
      <c r="L293" s="37"/>
      <c r="M293" s="37"/>
      <c r="N293" s="37"/>
      <c r="O293" s="37"/>
      <c r="P293" s="37"/>
      <c r="Q293" s="37"/>
      <c r="R293" s="6"/>
      <c r="S293" s="6"/>
      <c r="AJ293">
        <v>0</v>
      </c>
    </row>
    <row r="294" spans="9:36" x14ac:dyDescent="0.2">
      <c r="I294" s="4"/>
      <c r="J294" s="37"/>
      <c r="K294" s="37"/>
      <c r="L294" s="37"/>
      <c r="M294" s="37"/>
      <c r="N294" s="37"/>
      <c r="O294" s="37"/>
      <c r="P294" s="37"/>
      <c r="Q294" s="37"/>
      <c r="R294" s="6"/>
      <c r="S294" s="6"/>
      <c r="AJ294">
        <v>0</v>
      </c>
    </row>
    <row r="295" spans="9:36" x14ac:dyDescent="0.2">
      <c r="I295" s="4"/>
      <c r="J295" s="37"/>
      <c r="K295" s="37"/>
      <c r="L295" s="37"/>
      <c r="M295" s="37"/>
      <c r="N295" s="37"/>
      <c r="O295" s="37"/>
      <c r="P295" s="37"/>
      <c r="Q295" s="37"/>
      <c r="R295" s="6"/>
      <c r="S295" s="6"/>
      <c r="AJ295">
        <v>0</v>
      </c>
    </row>
    <row r="296" spans="9:36" x14ac:dyDescent="0.2">
      <c r="I296" s="4"/>
      <c r="J296" s="37"/>
      <c r="K296" s="37"/>
      <c r="L296" s="37"/>
      <c r="M296" s="37"/>
      <c r="N296" s="37"/>
      <c r="O296" s="37"/>
      <c r="P296" s="37"/>
      <c r="Q296" s="37"/>
      <c r="R296" s="6"/>
      <c r="S296" s="6"/>
      <c r="AJ296">
        <v>0</v>
      </c>
    </row>
    <row r="297" spans="9:36" x14ac:dyDescent="0.2">
      <c r="I297" s="4"/>
      <c r="J297" s="37"/>
      <c r="K297" s="37"/>
      <c r="L297" s="37"/>
      <c r="M297" s="37"/>
      <c r="N297" s="37"/>
      <c r="O297" s="37"/>
      <c r="P297" s="37"/>
      <c r="Q297" s="37"/>
      <c r="R297" s="6"/>
      <c r="S297" s="6"/>
      <c r="AJ297">
        <v>0</v>
      </c>
    </row>
    <row r="298" spans="9:36" x14ac:dyDescent="0.2">
      <c r="I298" s="4"/>
      <c r="J298" s="37"/>
      <c r="K298" s="37"/>
      <c r="L298" s="37"/>
      <c r="M298" s="37"/>
      <c r="N298" s="37"/>
      <c r="O298" s="37"/>
      <c r="P298" s="37"/>
      <c r="Q298" s="37"/>
      <c r="R298" s="6"/>
      <c r="S298" s="6"/>
      <c r="AJ298">
        <v>0</v>
      </c>
    </row>
    <row r="299" spans="9:36" x14ac:dyDescent="0.2">
      <c r="I299" s="4"/>
      <c r="J299" s="37"/>
      <c r="K299" s="37"/>
      <c r="L299" s="37"/>
      <c r="M299" s="37"/>
      <c r="N299" s="37"/>
      <c r="O299" s="37"/>
      <c r="P299" s="37"/>
      <c r="Q299" s="37"/>
      <c r="R299" s="6"/>
      <c r="S299" s="6"/>
      <c r="AJ299">
        <v>0</v>
      </c>
    </row>
    <row r="300" spans="9:36" x14ac:dyDescent="0.2">
      <c r="I300" s="4"/>
      <c r="J300" s="37"/>
      <c r="K300" s="37"/>
      <c r="L300" s="37"/>
      <c r="M300" s="37"/>
      <c r="N300" s="37"/>
      <c r="O300" s="37"/>
      <c r="P300" s="37"/>
      <c r="Q300" s="37"/>
      <c r="R300" s="6"/>
      <c r="S300" s="6"/>
      <c r="AJ300">
        <v>0</v>
      </c>
    </row>
    <row r="301" spans="9:36" x14ac:dyDescent="0.2">
      <c r="I301" s="4"/>
      <c r="J301" s="37"/>
      <c r="K301" s="37"/>
      <c r="L301" s="37"/>
      <c r="M301" s="37"/>
      <c r="N301" s="37"/>
      <c r="O301" s="37"/>
      <c r="P301" s="37"/>
      <c r="Q301" s="37"/>
      <c r="R301" s="6"/>
      <c r="S301" s="6"/>
      <c r="AJ301">
        <v>0</v>
      </c>
    </row>
    <row r="302" spans="9:36" x14ac:dyDescent="0.2">
      <c r="I302" s="4"/>
      <c r="J302" s="37"/>
      <c r="K302" s="37"/>
      <c r="L302" s="37"/>
      <c r="M302" s="37"/>
      <c r="N302" s="37"/>
      <c r="O302" s="37"/>
      <c r="P302" s="37"/>
      <c r="Q302" s="37"/>
      <c r="R302" s="6"/>
      <c r="S302" s="6"/>
      <c r="AJ302">
        <v>0</v>
      </c>
    </row>
    <row r="303" spans="9:36" x14ac:dyDescent="0.2">
      <c r="I303" s="4"/>
      <c r="J303" s="37"/>
      <c r="K303" s="37"/>
      <c r="L303" s="37"/>
      <c r="M303" s="37"/>
      <c r="N303" s="37"/>
      <c r="O303" s="37"/>
      <c r="P303" s="37"/>
      <c r="Q303" s="37"/>
      <c r="R303" s="6"/>
      <c r="S303" s="6"/>
      <c r="AJ303">
        <v>0</v>
      </c>
    </row>
    <row r="304" spans="9:36" x14ac:dyDescent="0.2">
      <c r="I304" s="4"/>
      <c r="J304" s="37"/>
      <c r="K304" s="37"/>
      <c r="L304" s="37"/>
      <c r="M304" s="37"/>
      <c r="N304" s="37"/>
      <c r="O304" s="37"/>
      <c r="P304" s="37"/>
      <c r="Q304" s="37"/>
      <c r="R304" s="6"/>
      <c r="S304" s="6"/>
      <c r="AJ304">
        <v>0</v>
      </c>
    </row>
    <row r="305" spans="9:36" x14ac:dyDescent="0.2">
      <c r="I305" s="4"/>
      <c r="J305" s="37"/>
      <c r="K305" s="37"/>
      <c r="L305" s="37"/>
      <c r="M305" s="37"/>
      <c r="N305" s="37"/>
      <c r="O305" s="37"/>
      <c r="P305" s="37"/>
      <c r="Q305" s="37"/>
      <c r="R305" s="6"/>
      <c r="S305" s="6"/>
      <c r="AJ305">
        <v>0</v>
      </c>
    </row>
    <row r="306" spans="9:36" x14ac:dyDescent="0.2">
      <c r="I306" s="4"/>
      <c r="J306" s="37"/>
      <c r="K306" s="37"/>
      <c r="L306" s="37"/>
      <c r="M306" s="37"/>
      <c r="N306" s="37"/>
      <c r="O306" s="37"/>
      <c r="P306" s="37"/>
      <c r="Q306" s="37"/>
      <c r="R306" s="6"/>
      <c r="S306" s="6"/>
      <c r="AJ306">
        <v>0</v>
      </c>
    </row>
    <row r="307" spans="9:36" x14ac:dyDescent="0.2">
      <c r="I307" s="4"/>
      <c r="J307" s="37"/>
      <c r="K307" s="37"/>
      <c r="L307" s="37"/>
      <c r="M307" s="37"/>
      <c r="N307" s="37"/>
      <c r="O307" s="37"/>
      <c r="P307" s="37"/>
      <c r="Q307" s="37"/>
      <c r="R307" s="6"/>
      <c r="S307" s="6"/>
      <c r="AJ307">
        <v>0</v>
      </c>
    </row>
    <row r="308" spans="9:36" x14ac:dyDescent="0.2">
      <c r="I308" s="4"/>
      <c r="J308" s="37"/>
      <c r="K308" s="37"/>
      <c r="L308" s="37"/>
      <c r="M308" s="37"/>
      <c r="N308" s="37"/>
      <c r="O308" s="37"/>
      <c r="P308" s="37"/>
      <c r="Q308" s="37"/>
      <c r="R308" s="6"/>
      <c r="S308" s="6"/>
      <c r="AJ308">
        <v>0</v>
      </c>
    </row>
    <row r="309" spans="9:36" x14ac:dyDescent="0.2">
      <c r="I309" s="4"/>
      <c r="J309" s="37"/>
      <c r="K309" s="37"/>
      <c r="L309" s="37"/>
      <c r="M309" s="37"/>
      <c r="N309" s="37"/>
      <c r="O309" s="37"/>
      <c r="P309" s="37"/>
      <c r="Q309" s="37"/>
      <c r="R309" s="6"/>
      <c r="S309" s="6"/>
      <c r="AJ309">
        <v>0</v>
      </c>
    </row>
    <row r="310" spans="9:36" x14ac:dyDescent="0.2">
      <c r="I310" s="4"/>
      <c r="J310" s="37"/>
      <c r="K310" s="37"/>
      <c r="L310" s="37"/>
      <c r="M310" s="37"/>
      <c r="N310" s="37"/>
      <c r="O310" s="37"/>
      <c r="P310" s="37"/>
      <c r="Q310" s="37"/>
      <c r="R310" s="6"/>
      <c r="S310" s="6"/>
      <c r="AJ310">
        <v>0</v>
      </c>
    </row>
    <row r="311" spans="9:36" x14ac:dyDescent="0.2">
      <c r="I311" s="4"/>
      <c r="J311" s="37"/>
      <c r="K311" s="37"/>
      <c r="L311" s="37"/>
      <c r="M311" s="37"/>
      <c r="N311" s="37"/>
      <c r="O311" s="37"/>
      <c r="P311" s="37"/>
      <c r="Q311" s="37"/>
      <c r="R311" s="6"/>
      <c r="S311" s="6"/>
      <c r="AJ311">
        <v>0</v>
      </c>
    </row>
    <row r="312" spans="9:36" x14ac:dyDescent="0.2">
      <c r="I312" s="4"/>
      <c r="J312" s="37"/>
      <c r="K312" s="37"/>
      <c r="L312" s="37"/>
      <c r="M312" s="37"/>
      <c r="N312" s="37"/>
      <c r="O312" s="37"/>
      <c r="P312" s="37"/>
      <c r="Q312" s="37"/>
      <c r="R312" s="6"/>
      <c r="S312" s="6"/>
      <c r="AJ312">
        <v>0</v>
      </c>
    </row>
    <row r="313" spans="9:36" x14ac:dyDescent="0.2">
      <c r="I313" s="4"/>
      <c r="J313" s="37"/>
      <c r="K313" s="37"/>
      <c r="L313" s="37"/>
      <c r="M313" s="37"/>
      <c r="N313" s="37"/>
      <c r="O313" s="37"/>
      <c r="P313" s="37"/>
      <c r="Q313" s="37"/>
      <c r="R313" s="6"/>
      <c r="S313" s="6"/>
      <c r="AJ313">
        <v>0</v>
      </c>
    </row>
    <row r="314" spans="9:36" x14ac:dyDescent="0.2">
      <c r="I314" s="4"/>
      <c r="J314" s="37"/>
      <c r="K314" s="37"/>
      <c r="L314" s="37"/>
      <c r="M314" s="37"/>
      <c r="N314" s="37"/>
      <c r="O314" s="37"/>
      <c r="P314" s="37"/>
      <c r="Q314" s="37"/>
      <c r="R314" s="6"/>
      <c r="S314" s="6"/>
      <c r="AJ314">
        <v>0</v>
      </c>
    </row>
    <row r="315" spans="9:36" x14ac:dyDescent="0.2">
      <c r="I315" s="4"/>
      <c r="J315" s="37"/>
      <c r="K315" s="37"/>
      <c r="L315" s="37"/>
      <c r="M315" s="37"/>
      <c r="N315" s="37"/>
      <c r="O315" s="37"/>
      <c r="P315" s="37"/>
      <c r="Q315" s="37"/>
      <c r="R315" s="6"/>
      <c r="S315" s="6"/>
      <c r="AJ315">
        <v>0</v>
      </c>
    </row>
    <row r="316" spans="9:36" x14ac:dyDescent="0.2">
      <c r="I316" s="4"/>
      <c r="J316" s="37"/>
      <c r="K316" s="37"/>
      <c r="L316" s="37"/>
      <c r="M316" s="37"/>
      <c r="N316" s="37"/>
      <c r="O316" s="37"/>
      <c r="P316" s="37"/>
      <c r="Q316" s="37"/>
      <c r="R316" s="6"/>
      <c r="S316" s="6"/>
      <c r="AJ316">
        <v>0</v>
      </c>
    </row>
    <row r="317" spans="9:36" x14ac:dyDescent="0.2">
      <c r="I317" s="4"/>
      <c r="J317" s="37"/>
      <c r="K317" s="37"/>
      <c r="L317" s="37"/>
      <c r="M317" s="37"/>
      <c r="N317" s="37"/>
      <c r="O317" s="37"/>
      <c r="P317" s="37"/>
      <c r="Q317" s="37"/>
      <c r="R317" s="6"/>
      <c r="S317" s="6"/>
    </row>
    <row r="318" spans="9:36" x14ac:dyDescent="0.2">
      <c r="I318" s="4"/>
      <c r="J318" s="37"/>
      <c r="K318" s="37"/>
      <c r="L318" s="37"/>
      <c r="M318" s="37"/>
      <c r="N318" s="37"/>
      <c r="O318" s="37"/>
      <c r="P318" s="37"/>
      <c r="Q318" s="37"/>
      <c r="R318" s="6"/>
      <c r="S318" s="6"/>
    </row>
    <row r="319" spans="9:36" x14ac:dyDescent="0.2">
      <c r="I319" s="4"/>
      <c r="J319" s="37"/>
      <c r="K319" s="37"/>
      <c r="L319" s="37"/>
      <c r="M319" s="37"/>
      <c r="N319" s="37"/>
      <c r="O319" s="37"/>
      <c r="P319" s="37"/>
      <c r="Q319" s="37"/>
      <c r="R319" s="6"/>
      <c r="S319" s="6"/>
    </row>
    <row r="320" spans="9:36" x14ac:dyDescent="0.2">
      <c r="I320" s="4"/>
      <c r="J320" s="37"/>
      <c r="K320" s="37"/>
      <c r="L320" s="37"/>
      <c r="M320" s="37"/>
      <c r="N320" s="37"/>
      <c r="O320" s="37"/>
      <c r="P320" s="37"/>
      <c r="Q320" s="37"/>
      <c r="R320" s="6"/>
      <c r="S320" s="6"/>
    </row>
    <row r="321" spans="9:19" x14ac:dyDescent="0.2">
      <c r="I321" s="4"/>
      <c r="J321" s="37"/>
      <c r="K321" s="37"/>
      <c r="L321" s="37"/>
      <c r="M321" s="37"/>
      <c r="N321" s="37"/>
      <c r="O321" s="37"/>
      <c r="P321" s="37"/>
      <c r="Q321" s="37"/>
      <c r="R321" s="6"/>
      <c r="S321" s="6"/>
    </row>
    <row r="322" spans="9:19" x14ac:dyDescent="0.2">
      <c r="I322" s="4"/>
      <c r="J322" s="37"/>
      <c r="K322" s="37"/>
      <c r="L322" s="37"/>
      <c r="M322" s="37"/>
      <c r="N322" s="37"/>
      <c r="O322" s="37"/>
      <c r="P322" s="37"/>
      <c r="Q322" s="37"/>
      <c r="R322" s="6"/>
      <c r="S322" s="6"/>
    </row>
    <row r="323" spans="9:19" x14ac:dyDescent="0.2">
      <c r="I323" s="4"/>
      <c r="J323" s="37"/>
      <c r="K323" s="37"/>
      <c r="L323" s="37"/>
      <c r="M323" s="37"/>
      <c r="N323" s="37"/>
      <c r="O323" s="37"/>
      <c r="P323" s="37"/>
      <c r="Q323" s="37"/>
      <c r="R323" s="6"/>
      <c r="S323" s="6"/>
    </row>
    <row r="324" spans="9:19" x14ac:dyDescent="0.2">
      <c r="I324" s="4"/>
      <c r="J324" s="37"/>
      <c r="K324" s="37"/>
      <c r="L324" s="37"/>
      <c r="M324" s="37"/>
      <c r="N324" s="37"/>
      <c r="O324" s="37"/>
      <c r="P324" s="37"/>
      <c r="Q324" s="37"/>
      <c r="R324" s="6"/>
      <c r="S324" s="6"/>
    </row>
    <row r="325" spans="9:19" x14ac:dyDescent="0.2">
      <c r="I325" s="4"/>
      <c r="J325" s="37"/>
      <c r="K325" s="37"/>
      <c r="L325" s="37"/>
      <c r="M325" s="37"/>
      <c r="N325" s="37"/>
      <c r="O325" s="37"/>
      <c r="P325" s="37"/>
      <c r="Q325" s="37"/>
      <c r="R325" s="6"/>
      <c r="S325" s="6"/>
    </row>
    <row r="326" spans="9:19" x14ac:dyDescent="0.2">
      <c r="I326" s="4"/>
      <c r="J326" s="37"/>
      <c r="K326" s="37"/>
      <c r="L326" s="37"/>
      <c r="M326" s="37"/>
      <c r="N326" s="37"/>
      <c r="O326" s="37"/>
      <c r="P326" s="37"/>
      <c r="Q326" s="37"/>
      <c r="R326" s="6"/>
      <c r="S326" s="6"/>
    </row>
    <row r="327" spans="9:19" x14ac:dyDescent="0.2">
      <c r="I327" s="4"/>
      <c r="J327" s="37"/>
      <c r="K327" s="37"/>
      <c r="L327" s="37"/>
      <c r="M327" s="37"/>
      <c r="N327" s="37"/>
      <c r="O327" s="37"/>
      <c r="P327" s="37"/>
      <c r="Q327" s="37"/>
      <c r="R327" s="6"/>
      <c r="S327" s="6"/>
    </row>
    <row r="328" spans="9:19" x14ac:dyDescent="0.2">
      <c r="I328" s="4"/>
      <c r="J328" s="37"/>
      <c r="K328" s="37"/>
      <c r="L328" s="37"/>
      <c r="M328" s="37"/>
      <c r="N328" s="37"/>
      <c r="O328" s="37"/>
      <c r="P328" s="37"/>
      <c r="Q328" s="37"/>
      <c r="R328" s="6"/>
      <c r="S328" s="6"/>
    </row>
    <row r="329" spans="9:19" x14ac:dyDescent="0.2">
      <c r="I329" s="4"/>
      <c r="J329" s="37"/>
      <c r="K329" s="37"/>
      <c r="L329" s="37"/>
      <c r="M329" s="37"/>
      <c r="N329" s="37"/>
      <c r="O329" s="37"/>
      <c r="P329" s="37"/>
      <c r="Q329" s="37"/>
      <c r="R329" s="6"/>
      <c r="S329" s="6"/>
    </row>
    <row r="330" spans="9:19" x14ac:dyDescent="0.2">
      <c r="I330" s="4"/>
      <c r="J330" s="37"/>
      <c r="K330" s="37"/>
      <c r="L330" s="37"/>
      <c r="M330" s="37"/>
      <c r="N330" s="37"/>
      <c r="O330" s="37"/>
      <c r="P330" s="37"/>
      <c r="Q330" s="37"/>
      <c r="R330" s="6"/>
      <c r="S330" s="6"/>
    </row>
    <row r="331" spans="9:19" x14ac:dyDescent="0.2">
      <c r="I331" s="4"/>
      <c r="J331" s="37"/>
      <c r="K331" s="37"/>
      <c r="L331" s="37"/>
      <c r="M331" s="37"/>
      <c r="N331" s="37"/>
      <c r="O331" s="37"/>
      <c r="P331" s="37"/>
      <c r="Q331" s="37"/>
      <c r="R331" s="6"/>
      <c r="S331" s="6"/>
    </row>
    <row r="332" spans="9:19" x14ac:dyDescent="0.2">
      <c r="I332" s="4"/>
      <c r="J332" s="37"/>
      <c r="K332" s="37"/>
      <c r="L332" s="37"/>
      <c r="M332" s="37"/>
      <c r="N332" s="37"/>
      <c r="O332" s="37"/>
      <c r="P332" s="37"/>
      <c r="Q332" s="37"/>
      <c r="R332" s="6"/>
      <c r="S332" s="6"/>
    </row>
    <row r="333" spans="9:19" x14ac:dyDescent="0.2">
      <c r="I333" s="4"/>
      <c r="J333" s="37"/>
      <c r="K333" s="37"/>
      <c r="L333" s="37"/>
      <c r="M333" s="37"/>
      <c r="N333" s="37"/>
      <c r="O333" s="37"/>
      <c r="P333" s="37"/>
      <c r="Q333" s="37"/>
      <c r="R333" s="6"/>
      <c r="S333" s="6"/>
    </row>
    <row r="334" spans="9:19" x14ac:dyDescent="0.2">
      <c r="I334" s="4"/>
      <c r="J334" s="37"/>
      <c r="K334" s="37"/>
      <c r="L334" s="37"/>
      <c r="M334" s="37"/>
      <c r="N334" s="37"/>
      <c r="O334" s="37"/>
      <c r="P334" s="37"/>
      <c r="Q334" s="37"/>
      <c r="R334" s="6"/>
      <c r="S334" s="6"/>
    </row>
    <row r="335" spans="9:19" x14ac:dyDescent="0.2">
      <c r="I335" s="4"/>
      <c r="J335" s="37"/>
      <c r="K335" s="37"/>
      <c r="L335" s="37"/>
      <c r="M335" s="37"/>
      <c r="N335" s="37"/>
      <c r="O335" s="37"/>
      <c r="P335" s="37"/>
      <c r="Q335" s="37"/>
      <c r="R335" s="6"/>
      <c r="S335" s="6"/>
    </row>
    <row r="336" spans="9:19" x14ac:dyDescent="0.2">
      <c r="I336" s="4"/>
      <c r="J336" s="37"/>
      <c r="K336" s="37"/>
      <c r="L336" s="37"/>
      <c r="M336" s="37"/>
      <c r="N336" s="37"/>
      <c r="O336" s="37"/>
      <c r="P336" s="37"/>
      <c r="Q336" s="37"/>
      <c r="R336" s="6"/>
      <c r="S336" s="6"/>
    </row>
    <row r="337" spans="9:36" x14ac:dyDescent="0.2">
      <c r="I337" s="4"/>
      <c r="J337" s="37"/>
      <c r="K337" s="37"/>
      <c r="L337" s="37"/>
      <c r="M337" s="37"/>
      <c r="N337" s="37"/>
      <c r="O337" s="37"/>
      <c r="P337" s="37"/>
      <c r="Q337" s="37"/>
      <c r="R337" s="6"/>
      <c r="S337" s="6"/>
    </row>
    <row r="338" spans="9:36" x14ac:dyDescent="0.2">
      <c r="I338" s="4"/>
      <c r="J338" s="37"/>
      <c r="K338" s="37"/>
      <c r="L338" s="37"/>
      <c r="M338" s="37"/>
      <c r="N338" s="37"/>
      <c r="O338" s="37"/>
      <c r="P338" s="37"/>
      <c r="Q338" s="37"/>
      <c r="R338" s="6"/>
      <c r="S338" s="6"/>
    </row>
    <row r="339" spans="9:36" x14ac:dyDescent="0.2">
      <c r="I339" s="4"/>
      <c r="J339" s="37"/>
      <c r="K339" s="37"/>
      <c r="L339" s="37"/>
      <c r="M339" s="37"/>
      <c r="N339" s="37"/>
      <c r="O339" s="37"/>
      <c r="P339" s="37"/>
      <c r="Q339" s="37"/>
      <c r="R339" s="6"/>
      <c r="S339" s="6"/>
    </row>
    <row r="340" spans="9:36" x14ac:dyDescent="0.2">
      <c r="I340" s="4"/>
      <c r="J340" s="37"/>
      <c r="K340" s="37"/>
      <c r="L340" s="37"/>
      <c r="M340" s="37"/>
      <c r="N340" s="37"/>
      <c r="O340" s="37"/>
      <c r="P340" s="37"/>
      <c r="Q340" s="37"/>
      <c r="R340" s="6"/>
      <c r="S340" s="6"/>
    </row>
    <row r="341" spans="9:36" x14ac:dyDescent="0.2">
      <c r="I341" s="4"/>
      <c r="J341" s="37"/>
      <c r="K341" s="37"/>
      <c r="L341" s="37"/>
      <c r="M341" s="37"/>
      <c r="N341" s="37"/>
      <c r="O341" s="37"/>
      <c r="P341" s="37"/>
      <c r="Q341" s="37"/>
      <c r="R341" s="6"/>
      <c r="S341" s="6"/>
    </row>
    <row r="342" spans="9:36" x14ac:dyDescent="0.2">
      <c r="I342" s="4"/>
      <c r="J342" s="37"/>
      <c r="K342" s="37"/>
      <c r="L342" s="37"/>
      <c r="M342" s="37"/>
      <c r="N342" s="37"/>
      <c r="O342" s="37"/>
      <c r="P342" s="37"/>
      <c r="Q342" s="37"/>
      <c r="R342" s="6"/>
      <c r="S342" s="6"/>
    </row>
    <row r="343" spans="9:36" x14ac:dyDescent="0.2">
      <c r="I343" s="4"/>
      <c r="J343" s="37"/>
      <c r="K343" s="37"/>
      <c r="L343" s="37"/>
      <c r="M343" s="37"/>
      <c r="N343" s="37"/>
      <c r="O343" s="37"/>
      <c r="P343" s="37"/>
      <c r="Q343" s="37"/>
      <c r="R343" s="6"/>
      <c r="S343" s="6"/>
    </row>
    <row r="344" spans="9:36" x14ac:dyDescent="0.2">
      <c r="I344" s="4"/>
      <c r="J344" s="37"/>
      <c r="K344" s="37"/>
      <c r="L344" s="37"/>
      <c r="M344" s="37"/>
      <c r="N344" s="37"/>
      <c r="O344" s="37"/>
      <c r="P344" s="37"/>
      <c r="Q344" s="37"/>
      <c r="R344" s="6"/>
      <c r="S344" s="6"/>
    </row>
    <row r="345" spans="9:36" x14ac:dyDescent="0.2">
      <c r="I345" s="4"/>
      <c r="J345" s="37"/>
      <c r="K345" s="37"/>
      <c r="L345" s="37"/>
      <c r="M345" s="37"/>
      <c r="N345" s="37"/>
      <c r="O345" s="37"/>
      <c r="P345" s="37"/>
      <c r="Q345" s="37"/>
      <c r="R345" s="6"/>
      <c r="S345" s="6"/>
    </row>
    <row r="346" spans="9:36" x14ac:dyDescent="0.2">
      <c r="I346" s="4"/>
      <c r="J346" s="37"/>
      <c r="K346" s="37"/>
      <c r="L346" s="37"/>
      <c r="M346" s="37"/>
      <c r="N346" s="37"/>
      <c r="O346" s="37"/>
      <c r="P346" s="37"/>
      <c r="Q346" s="37"/>
      <c r="R346" s="6"/>
      <c r="S346" s="6"/>
    </row>
    <row r="347" spans="9:36" x14ac:dyDescent="0.2">
      <c r="I347" s="4"/>
      <c r="J347" s="37"/>
      <c r="K347" s="37"/>
      <c r="L347" s="37"/>
      <c r="M347" s="37"/>
      <c r="N347" s="37"/>
      <c r="O347" s="37"/>
      <c r="P347" s="37"/>
      <c r="Q347" s="37"/>
      <c r="R347" s="6"/>
      <c r="S347" s="6"/>
      <c r="AF347" t="e">
        <v>#REF!</v>
      </c>
    </row>
    <row r="348" spans="9:36" x14ac:dyDescent="0.2">
      <c r="I348" s="4"/>
      <c r="J348" s="37"/>
      <c r="K348" s="37"/>
      <c r="L348" s="37"/>
      <c r="M348" s="37"/>
      <c r="N348" s="37"/>
      <c r="O348" s="37"/>
      <c r="P348" s="37"/>
      <c r="Q348" s="37"/>
      <c r="R348" s="6"/>
      <c r="S348" s="6"/>
    </row>
    <row r="349" spans="9:36" x14ac:dyDescent="0.2">
      <c r="I349" s="4"/>
      <c r="J349" s="37"/>
      <c r="K349" s="37"/>
      <c r="L349" s="37"/>
      <c r="M349" s="37"/>
      <c r="N349" s="37"/>
      <c r="O349" s="37"/>
      <c r="P349" s="37"/>
      <c r="Q349" s="37"/>
      <c r="R349" s="6"/>
      <c r="S349" s="6"/>
    </row>
    <row r="350" spans="9:36" x14ac:dyDescent="0.2">
      <c r="I350" s="4"/>
      <c r="J350" s="37"/>
      <c r="K350" s="37"/>
      <c r="L350" s="37"/>
      <c r="M350" s="37"/>
      <c r="N350" s="37"/>
      <c r="O350" s="37"/>
      <c r="P350" s="37"/>
      <c r="Q350" s="37"/>
      <c r="R350" s="6"/>
      <c r="S350" s="6"/>
      <c r="AJ350">
        <v>1</v>
      </c>
    </row>
    <row r="351" spans="9:36" x14ac:dyDescent="0.2">
      <c r="I351" s="4"/>
      <c r="J351" s="37"/>
      <c r="K351" s="37"/>
      <c r="L351" s="37"/>
      <c r="M351" s="37"/>
      <c r="N351" s="37"/>
      <c r="O351" s="37"/>
      <c r="P351" s="37"/>
      <c r="Q351" s="37"/>
      <c r="R351" s="6"/>
      <c r="S351" s="6"/>
      <c r="AJ351">
        <v>1</v>
      </c>
    </row>
    <row r="352" spans="9:36" x14ac:dyDescent="0.2">
      <c r="I352" s="4"/>
      <c r="J352" s="37"/>
      <c r="K352" s="37"/>
      <c r="L352" s="37"/>
      <c r="M352" s="37"/>
      <c r="N352" s="37"/>
      <c r="O352" s="37"/>
      <c r="P352" s="37"/>
      <c r="Q352" s="37"/>
      <c r="R352" s="6"/>
      <c r="S352" s="6"/>
      <c r="AJ352">
        <v>1</v>
      </c>
    </row>
    <row r="353" spans="9:19" x14ac:dyDescent="0.2">
      <c r="I353" s="4"/>
      <c r="J353" s="37"/>
      <c r="K353" s="37"/>
      <c r="L353" s="37"/>
      <c r="M353" s="37"/>
      <c r="N353" s="37"/>
      <c r="O353" s="37"/>
      <c r="P353" s="37"/>
      <c r="Q353" s="37"/>
      <c r="R353" s="6"/>
      <c r="S353" s="6"/>
    </row>
    <row r="354" spans="9:19" x14ac:dyDescent="0.2">
      <c r="I354" s="4"/>
      <c r="J354" s="37"/>
      <c r="K354" s="37"/>
      <c r="L354" s="37"/>
      <c r="M354" s="37"/>
      <c r="N354" s="37"/>
      <c r="O354" s="37"/>
      <c r="P354" s="37"/>
      <c r="Q354" s="37"/>
      <c r="R354" s="6"/>
      <c r="S354" s="6"/>
    </row>
    <row r="355" spans="9:19" x14ac:dyDescent="0.2">
      <c r="I355" s="4"/>
      <c r="J355" s="37"/>
      <c r="K355" s="37"/>
      <c r="L355" s="37"/>
      <c r="M355" s="37"/>
      <c r="N355" s="37"/>
      <c r="O355" s="37"/>
      <c r="P355" s="37"/>
      <c r="Q355" s="37"/>
      <c r="R355" s="6"/>
      <c r="S355" s="6"/>
    </row>
    <row r="356" spans="9:19" x14ac:dyDescent="0.2">
      <c r="I356" s="4"/>
      <c r="J356" s="37"/>
      <c r="K356" s="37"/>
      <c r="L356" s="37"/>
      <c r="M356" s="37"/>
      <c r="N356" s="37"/>
      <c r="O356" s="37"/>
      <c r="P356" s="37"/>
      <c r="Q356" s="37"/>
      <c r="R356" s="6"/>
      <c r="S356" s="6"/>
    </row>
    <row r="357" spans="9:19" x14ac:dyDescent="0.2">
      <c r="I357" s="4"/>
      <c r="J357" s="37"/>
      <c r="K357" s="37"/>
      <c r="L357" s="37"/>
      <c r="M357" s="37"/>
      <c r="N357" s="37"/>
      <c r="O357" s="37"/>
      <c r="P357" s="37"/>
      <c r="Q357" s="37"/>
      <c r="R357" s="6"/>
      <c r="S357" s="6"/>
    </row>
    <row r="358" spans="9:19" x14ac:dyDescent="0.2">
      <c r="I358" s="4"/>
      <c r="J358" s="37"/>
      <c r="K358" s="37"/>
      <c r="L358" s="37"/>
      <c r="M358" s="37"/>
      <c r="N358" s="37"/>
      <c r="O358" s="37"/>
      <c r="P358" s="37"/>
      <c r="Q358" s="37"/>
      <c r="R358" s="6"/>
      <c r="S358" s="6"/>
    </row>
    <row r="359" spans="9:19" x14ac:dyDescent="0.2">
      <c r="I359" s="4"/>
      <c r="J359" s="37"/>
      <c r="K359" s="37"/>
      <c r="L359" s="37"/>
      <c r="M359" s="37"/>
      <c r="N359" s="37"/>
      <c r="O359" s="37"/>
      <c r="P359" s="37"/>
      <c r="Q359" s="37"/>
      <c r="R359" s="6"/>
      <c r="S359" s="6"/>
    </row>
    <row r="360" spans="9:19" x14ac:dyDescent="0.2">
      <c r="I360" s="4"/>
      <c r="J360" s="37"/>
      <c r="K360" s="37"/>
      <c r="L360" s="37"/>
      <c r="M360" s="37"/>
      <c r="N360" s="37"/>
      <c r="O360" s="37"/>
      <c r="P360" s="37"/>
      <c r="Q360" s="37"/>
      <c r="R360" s="6"/>
      <c r="S360" s="6"/>
    </row>
    <row r="361" spans="9:19" x14ac:dyDescent="0.2">
      <c r="I361" s="4"/>
      <c r="J361" s="37"/>
      <c r="K361" s="37"/>
      <c r="L361" s="37"/>
      <c r="M361" s="37"/>
      <c r="N361" s="37"/>
      <c r="O361" s="37"/>
      <c r="P361" s="37"/>
      <c r="Q361" s="37"/>
      <c r="R361" s="6"/>
      <c r="S361" s="6"/>
    </row>
    <row r="362" spans="9:19" x14ac:dyDescent="0.2">
      <c r="I362" s="4"/>
      <c r="J362" s="37"/>
      <c r="K362" s="37"/>
      <c r="L362" s="37"/>
      <c r="M362" s="37"/>
      <c r="N362" s="37"/>
      <c r="O362" s="37"/>
      <c r="P362" s="37"/>
      <c r="Q362" s="37"/>
      <c r="R362" s="6"/>
      <c r="S362" s="6"/>
    </row>
    <row r="363" spans="9:19" x14ac:dyDescent="0.2">
      <c r="I363" s="4"/>
      <c r="J363" s="37"/>
      <c r="K363" s="37"/>
      <c r="L363" s="37"/>
      <c r="M363" s="37"/>
      <c r="N363" s="37"/>
      <c r="O363" s="37"/>
      <c r="P363" s="37"/>
      <c r="Q363" s="37"/>
      <c r="R363" s="6"/>
      <c r="S363" s="6"/>
    </row>
    <row r="364" spans="9:19" x14ac:dyDescent="0.2">
      <c r="I364" s="4"/>
      <c r="J364" s="37"/>
      <c r="K364" s="37"/>
      <c r="L364" s="37"/>
      <c r="M364" s="37"/>
      <c r="N364" s="37"/>
      <c r="O364" s="37"/>
      <c r="P364" s="37"/>
      <c r="Q364" s="37"/>
      <c r="R364" s="6"/>
      <c r="S364" s="6"/>
    </row>
    <row r="365" spans="9:19" x14ac:dyDescent="0.2">
      <c r="I365" s="4"/>
      <c r="J365" s="37"/>
      <c r="K365" s="37"/>
      <c r="L365" s="37"/>
      <c r="M365" s="37"/>
      <c r="N365" s="37"/>
      <c r="O365" s="37"/>
      <c r="P365" s="37"/>
      <c r="Q365" s="37"/>
      <c r="R365" s="6"/>
      <c r="S365" s="6"/>
    </row>
    <row r="366" spans="9:19" x14ac:dyDescent="0.2">
      <c r="I366" s="4"/>
      <c r="J366" s="37"/>
      <c r="K366" s="37"/>
      <c r="L366" s="37"/>
      <c r="M366" s="37"/>
      <c r="N366" s="37"/>
      <c r="O366" s="37"/>
      <c r="P366" s="37"/>
      <c r="Q366" s="37"/>
      <c r="R366" s="6"/>
      <c r="S366" s="6"/>
    </row>
    <row r="367" spans="9:19" x14ac:dyDescent="0.2">
      <c r="I367" s="4"/>
      <c r="J367" s="37"/>
      <c r="K367" s="37"/>
      <c r="L367" s="37"/>
      <c r="M367" s="37"/>
      <c r="N367" s="37"/>
      <c r="O367" s="37"/>
      <c r="P367" s="37"/>
      <c r="Q367" s="37"/>
      <c r="R367" s="6"/>
      <c r="S367" s="6"/>
    </row>
    <row r="368" spans="9:19" x14ac:dyDescent="0.2">
      <c r="I368" s="4"/>
      <c r="J368" s="37"/>
      <c r="K368" s="37"/>
      <c r="L368" s="37"/>
      <c r="M368" s="37"/>
      <c r="N368" s="37"/>
      <c r="O368" s="37"/>
      <c r="P368" s="37"/>
      <c r="Q368" s="37"/>
      <c r="R368" s="6"/>
      <c r="S368" s="6"/>
    </row>
    <row r="369" spans="9:19" x14ac:dyDescent="0.2">
      <c r="I369" s="4"/>
      <c r="J369" s="37"/>
      <c r="K369" s="37"/>
      <c r="L369" s="37"/>
      <c r="M369" s="37"/>
      <c r="N369" s="37"/>
      <c r="O369" s="37"/>
      <c r="P369" s="37"/>
      <c r="Q369" s="37"/>
      <c r="R369" s="6"/>
      <c r="S369" s="6"/>
    </row>
    <row r="370" spans="9:19" x14ac:dyDescent="0.2">
      <c r="I370" s="4"/>
      <c r="J370" s="37"/>
      <c r="K370" s="37"/>
      <c r="L370" s="37"/>
      <c r="M370" s="37"/>
      <c r="N370" s="37"/>
      <c r="O370" s="37"/>
      <c r="P370" s="37"/>
      <c r="Q370" s="37"/>
      <c r="R370" s="6"/>
      <c r="S370" s="6"/>
    </row>
    <row r="371" spans="9:19" x14ac:dyDescent="0.2">
      <c r="I371" s="4"/>
      <c r="J371" s="37"/>
      <c r="K371" s="37"/>
      <c r="L371" s="37"/>
      <c r="M371" s="37"/>
      <c r="N371" s="37"/>
      <c r="O371" s="37"/>
      <c r="P371" s="37"/>
      <c r="Q371" s="37"/>
      <c r="R371" s="6"/>
      <c r="S371" s="6"/>
    </row>
    <row r="372" spans="9:19" x14ac:dyDescent="0.2">
      <c r="I372" s="4"/>
      <c r="J372" s="37"/>
      <c r="K372" s="37"/>
      <c r="L372" s="37"/>
      <c r="M372" s="37"/>
      <c r="N372" s="37"/>
      <c r="O372" s="37"/>
      <c r="P372" s="37"/>
      <c r="Q372" s="37"/>
      <c r="R372" s="6"/>
      <c r="S372" s="6"/>
    </row>
    <row r="373" spans="9:19" x14ac:dyDescent="0.2">
      <c r="I373" s="4"/>
      <c r="J373" s="37"/>
      <c r="K373" s="37"/>
      <c r="L373" s="37"/>
      <c r="M373" s="37"/>
      <c r="N373" s="37"/>
      <c r="O373" s="37"/>
      <c r="P373" s="37"/>
      <c r="Q373" s="37"/>
      <c r="R373" s="6"/>
      <c r="S373" s="6"/>
    </row>
    <row r="374" spans="9:19" x14ac:dyDescent="0.2">
      <c r="I374" s="4"/>
      <c r="J374" s="37"/>
      <c r="K374" s="37"/>
      <c r="L374" s="37"/>
      <c r="M374" s="37"/>
      <c r="N374" s="37"/>
      <c r="O374" s="37"/>
      <c r="P374" s="37"/>
      <c r="Q374" s="37"/>
      <c r="R374" s="6"/>
      <c r="S374" s="6"/>
    </row>
    <row r="375" spans="9:19" x14ac:dyDescent="0.2">
      <c r="I375" s="4"/>
      <c r="J375" s="37"/>
      <c r="K375" s="37"/>
      <c r="L375" s="37"/>
      <c r="M375" s="37"/>
      <c r="N375" s="37"/>
      <c r="O375" s="37"/>
      <c r="P375" s="37"/>
      <c r="Q375" s="37"/>
      <c r="R375" s="6"/>
      <c r="S375" s="6"/>
    </row>
    <row r="376" spans="9:19" x14ac:dyDescent="0.2">
      <c r="I376" s="4"/>
      <c r="J376" s="37"/>
      <c r="K376" s="37"/>
      <c r="L376" s="37"/>
      <c r="M376" s="37"/>
      <c r="N376" s="37"/>
      <c r="O376" s="37"/>
      <c r="P376" s="37"/>
      <c r="Q376" s="37"/>
      <c r="R376" s="6"/>
      <c r="S376" s="6"/>
    </row>
    <row r="377" spans="9:19" x14ac:dyDescent="0.2">
      <c r="I377" s="4"/>
      <c r="J377" s="37"/>
      <c r="K377" s="37"/>
      <c r="L377" s="37"/>
      <c r="M377" s="37"/>
      <c r="N377" s="37"/>
      <c r="O377" s="37"/>
      <c r="P377" s="37"/>
      <c r="Q377" s="37"/>
      <c r="R377" s="6"/>
      <c r="S377" s="6"/>
    </row>
    <row r="378" spans="9:19" x14ac:dyDescent="0.2">
      <c r="I378" s="4"/>
      <c r="J378" s="37"/>
      <c r="K378" s="37"/>
      <c r="L378" s="37"/>
      <c r="M378" s="37"/>
      <c r="N378" s="37"/>
      <c r="O378" s="37"/>
      <c r="P378" s="37"/>
      <c r="Q378" s="37"/>
      <c r="R378" s="6"/>
      <c r="S378" s="6"/>
    </row>
    <row r="379" spans="9:19" x14ac:dyDescent="0.2">
      <c r="I379" s="4"/>
      <c r="J379" s="37"/>
      <c r="K379" s="37"/>
      <c r="L379" s="37"/>
      <c r="M379" s="37"/>
      <c r="N379" s="37"/>
      <c r="O379" s="37"/>
      <c r="P379" s="37"/>
      <c r="Q379" s="37"/>
      <c r="R379" s="6"/>
      <c r="S379" s="6"/>
    </row>
    <row r="380" spans="9:19" x14ac:dyDescent="0.2">
      <c r="I380" s="4"/>
      <c r="J380" s="37"/>
      <c r="K380" s="37"/>
      <c r="L380" s="37"/>
      <c r="M380" s="37"/>
      <c r="N380" s="37"/>
      <c r="O380" s="37"/>
      <c r="P380" s="37"/>
      <c r="Q380" s="37"/>
      <c r="R380" s="6"/>
      <c r="S380" s="6"/>
    </row>
    <row r="381" spans="9:19" x14ac:dyDescent="0.2">
      <c r="I381" s="4"/>
      <c r="J381" s="37"/>
      <c r="K381" s="37"/>
      <c r="L381" s="37"/>
      <c r="M381" s="37"/>
      <c r="N381" s="37"/>
      <c r="O381" s="37"/>
      <c r="P381" s="37"/>
      <c r="Q381" s="37"/>
      <c r="R381" s="6"/>
      <c r="S381" s="6"/>
    </row>
    <row r="382" spans="9:19" x14ac:dyDescent="0.2">
      <c r="I382" s="4"/>
      <c r="J382" s="37"/>
      <c r="K382" s="37"/>
      <c r="L382" s="37"/>
      <c r="M382" s="37"/>
      <c r="N382" s="37"/>
      <c r="O382" s="37"/>
      <c r="P382" s="37"/>
      <c r="Q382" s="37"/>
      <c r="R382" s="6"/>
      <c r="S382" s="6"/>
    </row>
    <row r="383" spans="9:19" x14ac:dyDescent="0.2">
      <c r="I383" s="4"/>
      <c r="J383" s="37"/>
      <c r="K383" s="37"/>
      <c r="L383" s="37"/>
      <c r="M383" s="37"/>
      <c r="N383" s="37"/>
      <c r="O383" s="37"/>
      <c r="P383" s="37"/>
      <c r="Q383" s="37"/>
      <c r="R383" s="6"/>
      <c r="S383" s="6"/>
    </row>
    <row r="384" spans="9:19" x14ac:dyDescent="0.2">
      <c r="I384" s="4"/>
      <c r="J384" s="37"/>
      <c r="K384" s="37"/>
      <c r="L384" s="37"/>
      <c r="M384" s="37"/>
      <c r="N384" s="37"/>
      <c r="O384" s="37"/>
      <c r="P384" s="37"/>
      <c r="Q384" s="37"/>
      <c r="R384" s="6"/>
      <c r="S384" s="6"/>
    </row>
    <row r="385" spans="9:19" x14ac:dyDescent="0.2">
      <c r="I385" s="4"/>
      <c r="J385" s="37"/>
      <c r="K385" s="37"/>
      <c r="L385" s="37"/>
      <c r="M385" s="37"/>
      <c r="N385" s="37"/>
      <c r="O385" s="37"/>
      <c r="P385" s="37"/>
      <c r="Q385" s="37"/>
      <c r="R385" s="6"/>
      <c r="S385" s="6"/>
    </row>
    <row r="386" spans="9:19" x14ac:dyDescent="0.2">
      <c r="I386" s="4"/>
      <c r="J386" s="37"/>
      <c r="K386" s="37"/>
      <c r="L386" s="37"/>
      <c r="M386" s="37"/>
      <c r="N386" s="37"/>
      <c r="O386" s="37"/>
      <c r="P386" s="37"/>
      <c r="Q386" s="37"/>
      <c r="R386" s="6"/>
      <c r="S386" s="6"/>
    </row>
    <row r="387" spans="9:19" x14ac:dyDescent="0.2">
      <c r="I387" s="4"/>
      <c r="J387" s="37"/>
      <c r="K387" s="37"/>
      <c r="L387" s="37"/>
      <c r="M387" s="37"/>
      <c r="N387" s="37"/>
      <c r="O387" s="37"/>
      <c r="P387" s="37"/>
      <c r="Q387" s="37"/>
      <c r="R387" s="6"/>
      <c r="S387" s="6"/>
    </row>
    <row r="388" spans="9:19" x14ac:dyDescent="0.2">
      <c r="I388" s="4"/>
      <c r="J388" s="37"/>
      <c r="K388" s="37"/>
      <c r="L388" s="37"/>
      <c r="M388" s="37"/>
      <c r="N388" s="37"/>
      <c r="O388" s="37"/>
      <c r="P388" s="37"/>
      <c r="Q388" s="37"/>
      <c r="R388" s="6"/>
      <c r="S388" s="6"/>
    </row>
    <row r="389" spans="9:19" x14ac:dyDescent="0.2">
      <c r="I389" s="4"/>
      <c r="J389" s="37"/>
      <c r="K389" s="37"/>
      <c r="L389" s="37"/>
      <c r="M389" s="37"/>
      <c r="N389" s="37"/>
      <c r="O389" s="37"/>
      <c r="P389" s="37"/>
      <c r="Q389" s="37"/>
      <c r="R389" s="6"/>
      <c r="S389" s="6"/>
    </row>
    <row r="390" spans="9:19" x14ac:dyDescent="0.2">
      <c r="I390" s="4"/>
      <c r="J390" s="37"/>
      <c r="K390" s="37"/>
      <c r="L390" s="37"/>
      <c r="M390" s="37"/>
      <c r="N390" s="37"/>
      <c r="O390" s="37"/>
      <c r="P390" s="37"/>
      <c r="Q390" s="37"/>
      <c r="R390" s="6"/>
      <c r="S390" s="6"/>
    </row>
    <row r="391" spans="9:19" x14ac:dyDescent="0.2">
      <c r="I391" s="4"/>
      <c r="J391" s="37"/>
      <c r="K391" s="37"/>
      <c r="L391" s="37"/>
      <c r="M391" s="37"/>
      <c r="N391" s="37"/>
      <c r="O391" s="37"/>
      <c r="P391" s="37"/>
      <c r="Q391" s="37"/>
      <c r="R391" s="6"/>
      <c r="S391" s="6"/>
    </row>
    <row r="392" spans="9:19" x14ac:dyDescent="0.2">
      <c r="I392" s="4"/>
      <c r="J392" s="37"/>
      <c r="K392" s="37"/>
      <c r="L392" s="37"/>
      <c r="M392" s="37"/>
      <c r="N392" s="37"/>
      <c r="O392" s="37"/>
      <c r="P392" s="37"/>
      <c r="Q392" s="37"/>
      <c r="R392" s="6"/>
      <c r="S392" s="6"/>
    </row>
    <row r="393" spans="9:19" x14ac:dyDescent="0.2">
      <c r="I393" s="4"/>
      <c r="J393" s="37"/>
      <c r="K393" s="37"/>
      <c r="L393" s="37"/>
      <c r="M393" s="37"/>
      <c r="N393" s="37"/>
      <c r="O393" s="37"/>
      <c r="P393" s="37"/>
      <c r="Q393" s="37"/>
      <c r="R393" s="6"/>
      <c r="S393" s="6"/>
    </row>
    <row r="394" spans="9:19" x14ac:dyDescent="0.2">
      <c r="I394" s="4"/>
      <c r="J394" s="37"/>
      <c r="K394" s="37"/>
      <c r="L394" s="37"/>
      <c r="M394" s="37"/>
      <c r="N394" s="37"/>
      <c r="O394" s="37"/>
      <c r="P394" s="37"/>
      <c r="Q394" s="37"/>
      <c r="R394" s="6"/>
      <c r="S394" s="6"/>
    </row>
    <row r="395" spans="9:19" x14ac:dyDescent="0.2">
      <c r="I395" s="4"/>
      <c r="J395" s="37"/>
      <c r="K395" s="37"/>
      <c r="L395" s="37"/>
      <c r="M395" s="37"/>
      <c r="N395" s="37"/>
      <c r="O395" s="37"/>
      <c r="P395" s="37"/>
      <c r="Q395" s="37"/>
      <c r="R395" s="6"/>
      <c r="S395" s="6"/>
    </row>
    <row r="396" spans="9:19" x14ac:dyDescent="0.2">
      <c r="I396" s="4"/>
      <c r="J396" s="37"/>
      <c r="K396" s="37"/>
      <c r="L396" s="37"/>
      <c r="M396" s="37"/>
      <c r="N396" s="37"/>
      <c r="O396" s="37"/>
      <c r="P396" s="37"/>
      <c r="Q396" s="37"/>
      <c r="R396" s="6"/>
      <c r="S396" s="6"/>
    </row>
    <row r="397" spans="9:19" x14ac:dyDescent="0.2">
      <c r="I397" s="4"/>
      <c r="J397" s="37"/>
      <c r="K397" s="37"/>
      <c r="L397" s="37"/>
      <c r="M397" s="37"/>
      <c r="N397" s="37"/>
      <c r="O397" s="37"/>
      <c r="P397" s="37"/>
      <c r="Q397" s="37"/>
      <c r="R397" s="6"/>
      <c r="S397" s="6"/>
    </row>
    <row r="398" spans="9:19" x14ac:dyDescent="0.2">
      <c r="I398" s="4"/>
      <c r="J398" s="37"/>
      <c r="K398" s="37"/>
      <c r="L398" s="37"/>
      <c r="M398" s="37"/>
      <c r="N398" s="37"/>
      <c r="O398" s="37"/>
      <c r="P398" s="37"/>
      <c r="Q398" s="37"/>
      <c r="R398" s="6"/>
      <c r="S398" s="6"/>
    </row>
    <row r="399" spans="9:19" x14ac:dyDescent="0.2">
      <c r="I399" s="4"/>
      <c r="J399" s="37"/>
      <c r="K399" s="37"/>
      <c r="L399" s="37"/>
      <c r="M399" s="37"/>
      <c r="N399" s="37"/>
      <c r="O399" s="37"/>
      <c r="P399" s="37"/>
      <c r="Q399" s="37"/>
      <c r="R399" s="6"/>
      <c r="S399" s="6"/>
    </row>
    <row r="400" spans="9:19" x14ac:dyDescent="0.2">
      <c r="I400" s="4"/>
      <c r="J400" s="37"/>
      <c r="K400" s="37"/>
      <c r="L400" s="37"/>
      <c r="M400" s="37"/>
      <c r="N400" s="37"/>
      <c r="O400" s="37"/>
      <c r="P400" s="37"/>
      <c r="Q400" s="37"/>
      <c r="R400" s="6"/>
      <c r="S400" s="6"/>
    </row>
    <row r="401" spans="9:19" x14ac:dyDescent="0.2">
      <c r="I401" s="4"/>
      <c r="J401" s="37"/>
      <c r="K401" s="37"/>
      <c r="L401" s="37"/>
      <c r="M401" s="37"/>
      <c r="N401" s="37"/>
      <c r="O401" s="37"/>
      <c r="P401" s="37"/>
      <c r="Q401" s="37"/>
      <c r="R401" s="6"/>
      <c r="S401" s="6"/>
    </row>
    <row r="402" spans="9:19" x14ac:dyDescent="0.2">
      <c r="I402" s="4"/>
      <c r="J402" s="37"/>
      <c r="K402" s="37"/>
      <c r="L402" s="37"/>
      <c r="M402" s="37"/>
      <c r="N402" s="37"/>
      <c r="O402" s="37"/>
      <c r="P402" s="37"/>
      <c r="Q402" s="37"/>
      <c r="R402" s="6"/>
      <c r="S402" s="6"/>
    </row>
    <row r="403" spans="9:19" x14ac:dyDescent="0.2">
      <c r="I403" s="4"/>
      <c r="J403" s="37"/>
      <c r="K403" s="37"/>
      <c r="L403" s="37"/>
      <c r="M403" s="37"/>
      <c r="N403" s="37"/>
      <c r="O403" s="37"/>
      <c r="P403" s="37"/>
      <c r="Q403" s="37"/>
      <c r="R403" s="6"/>
      <c r="S403" s="6"/>
    </row>
    <row r="404" spans="9:19" x14ac:dyDescent="0.2">
      <c r="I404" s="4"/>
      <c r="J404" s="37"/>
      <c r="K404" s="37"/>
      <c r="L404" s="37"/>
      <c r="M404" s="37"/>
      <c r="N404" s="37"/>
      <c r="O404" s="37"/>
      <c r="P404" s="37"/>
      <c r="Q404" s="37"/>
      <c r="R404" s="6"/>
      <c r="S404" s="6"/>
    </row>
    <row r="405" spans="9:19" x14ac:dyDescent="0.2">
      <c r="I405" s="4"/>
      <c r="J405" s="37"/>
      <c r="K405" s="37"/>
      <c r="L405" s="37"/>
      <c r="M405" s="37"/>
      <c r="N405" s="37"/>
      <c r="O405" s="37"/>
      <c r="P405" s="37"/>
      <c r="Q405" s="37"/>
      <c r="R405" s="6"/>
      <c r="S405" s="6"/>
    </row>
    <row r="406" spans="9:19" x14ac:dyDescent="0.2">
      <c r="I406" s="4"/>
      <c r="J406" s="37"/>
      <c r="K406" s="37"/>
      <c r="L406" s="37"/>
      <c r="M406" s="37"/>
      <c r="N406" s="37"/>
      <c r="O406" s="37"/>
      <c r="P406" s="37"/>
      <c r="Q406" s="37"/>
      <c r="R406" s="6"/>
      <c r="S406" s="6"/>
    </row>
    <row r="407" spans="9:19" x14ac:dyDescent="0.2">
      <c r="I407" s="4"/>
      <c r="J407" s="37"/>
      <c r="K407" s="37"/>
      <c r="L407" s="37"/>
      <c r="M407" s="37"/>
      <c r="N407" s="37"/>
      <c r="O407" s="37"/>
      <c r="P407" s="37"/>
      <c r="Q407" s="37"/>
      <c r="R407" s="6"/>
      <c r="S407" s="6"/>
    </row>
    <row r="408" spans="9:19" x14ac:dyDescent="0.2">
      <c r="I408" s="4"/>
      <c r="J408" s="37"/>
      <c r="K408" s="37"/>
      <c r="L408" s="37"/>
      <c r="M408" s="37"/>
      <c r="N408" s="37"/>
      <c r="O408" s="37"/>
      <c r="P408" s="37"/>
      <c r="Q408" s="37"/>
      <c r="R408" s="6"/>
      <c r="S408" s="6"/>
    </row>
    <row r="409" spans="9:19" x14ac:dyDescent="0.2">
      <c r="I409" s="4"/>
      <c r="J409" s="37"/>
      <c r="K409" s="37"/>
      <c r="L409" s="37"/>
      <c r="M409" s="37"/>
      <c r="N409" s="37"/>
      <c r="O409" s="37"/>
      <c r="P409" s="37"/>
      <c r="Q409" s="37"/>
      <c r="R409" s="6"/>
      <c r="S409" s="6"/>
    </row>
    <row r="410" spans="9:19" x14ac:dyDescent="0.2">
      <c r="I410" s="4"/>
      <c r="J410" s="37"/>
      <c r="K410" s="37"/>
      <c r="L410" s="37"/>
      <c r="M410" s="37"/>
      <c r="N410" s="37"/>
      <c r="O410" s="37"/>
      <c r="P410" s="37"/>
      <c r="Q410" s="37"/>
      <c r="R410" s="6"/>
      <c r="S410" s="6"/>
    </row>
    <row r="411" spans="9:19" x14ac:dyDescent="0.2">
      <c r="I411" s="4"/>
      <c r="J411" s="37"/>
      <c r="K411" s="37"/>
      <c r="L411" s="37"/>
      <c r="M411" s="37"/>
      <c r="N411" s="37"/>
      <c r="O411" s="37"/>
      <c r="P411" s="37"/>
      <c r="Q411" s="37"/>
      <c r="R411" s="6"/>
      <c r="S411" s="6"/>
    </row>
    <row r="412" spans="9:19" x14ac:dyDescent="0.2">
      <c r="I412" s="4"/>
      <c r="J412" s="37"/>
      <c r="K412" s="37"/>
      <c r="L412" s="37"/>
      <c r="M412" s="37"/>
      <c r="N412" s="37"/>
      <c r="O412" s="37"/>
      <c r="P412" s="37"/>
      <c r="Q412" s="37"/>
      <c r="R412" s="6"/>
      <c r="S412" s="6"/>
    </row>
    <row r="413" spans="9:19" x14ac:dyDescent="0.2">
      <c r="I413" s="4"/>
      <c r="J413" s="37"/>
      <c r="K413" s="37"/>
      <c r="L413" s="37"/>
      <c r="M413" s="37"/>
      <c r="N413" s="37"/>
      <c r="O413" s="37"/>
      <c r="P413" s="37"/>
      <c r="Q413" s="37"/>
      <c r="R413" s="6"/>
      <c r="S413" s="6"/>
    </row>
    <row r="414" spans="9:19" x14ac:dyDescent="0.2">
      <c r="I414" s="4"/>
      <c r="J414" s="37"/>
      <c r="K414" s="37"/>
      <c r="L414" s="37"/>
      <c r="M414" s="37"/>
      <c r="N414" s="37"/>
      <c r="O414" s="37"/>
      <c r="P414" s="37"/>
      <c r="Q414" s="37"/>
      <c r="R414" s="6"/>
      <c r="S414" s="6"/>
    </row>
    <row r="415" spans="9:19" x14ac:dyDescent="0.2">
      <c r="I415" s="4"/>
      <c r="J415" s="37"/>
      <c r="K415" s="37"/>
      <c r="L415" s="37"/>
      <c r="M415" s="37"/>
      <c r="N415" s="37"/>
      <c r="O415" s="37"/>
      <c r="P415" s="37"/>
      <c r="Q415" s="37"/>
      <c r="R415" s="6"/>
      <c r="S415" s="6"/>
    </row>
    <row r="416" spans="9:19" x14ac:dyDescent="0.2">
      <c r="I416" s="4"/>
      <c r="J416" s="37"/>
      <c r="K416" s="37"/>
      <c r="L416" s="37"/>
      <c r="M416" s="37"/>
      <c r="N416" s="37"/>
      <c r="O416" s="37"/>
      <c r="P416" s="37"/>
      <c r="Q416" s="37"/>
      <c r="R416" s="6"/>
      <c r="S416" s="6"/>
    </row>
    <row r="417" spans="9:19" x14ac:dyDescent="0.2">
      <c r="I417" s="4"/>
      <c r="J417" s="37"/>
      <c r="K417" s="37"/>
      <c r="L417" s="37"/>
      <c r="M417" s="37"/>
      <c r="N417" s="37"/>
      <c r="O417" s="37"/>
      <c r="P417" s="37"/>
      <c r="Q417" s="37"/>
      <c r="R417" s="6"/>
      <c r="S417" s="6"/>
    </row>
    <row r="418" spans="9:19" x14ac:dyDescent="0.2">
      <c r="I418" s="4"/>
      <c r="J418" s="37"/>
      <c r="K418" s="37"/>
      <c r="L418" s="37"/>
      <c r="M418" s="37"/>
      <c r="N418" s="37"/>
      <c r="O418" s="37"/>
      <c r="P418" s="37"/>
      <c r="Q418" s="37"/>
      <c r="R418" s="6"/>
      <c r="S418" s="6"/>
    </row>
    <row r="419" spans="9:19" x14ac:dyDescent="0.2">
      <c r="I419" s="4"/>
      <c r="J419" s="37"/>
      <c r="K419" s="37"/>
      <c r="L419" s="37"/>
      <c r="M419" s="37"/>
      <c r="N419" s="37"/>
      <c r="O419" s="37"/>
      <c r="P419" s="37"/>
      <c r="Q419" s="37"/>
      <c r="R419" s="6"/>
      <c r="S419" s="6"/>
    </row>
    <row r="420" spans="9:19" x14ac:dyDescent="0.2">
      <c r="I420" s="4"/>
      <c r="J420" s="37"/>
      <c r="K420" s="37"/>
      <c r="L420" s="37"/>
      <c r="M420" s="37"/>
      <c r="N420" s="37"/>
      <c r="O420" s="37"/>
      <c r="P420" s="37"/>
      <c r="Q420" s="37"/>
      <c r="R420" s="6"/>
      <c r="S420" s="6"/>
    </row>
    <row r="421" spans="9:19" x14ac:dyDescent="0.2">
      <c r="I421" s="4"/>
      <c r="J421" s="37"/>
      <c r="K421" s="37"/>
      <c r="L421" s="37"/>
      <c r="M421" s="37"/>
      <c r="N421" s="37"/>
      <c r="O421" s="37"/>
      <c r="P421" s="37"/>
      <c r="Q421" s="37"/>
      <c r="R421" s="6"/>
      <c r="S421" s="6"/>
    </row>
    <row r="422" spans="9:19" x14ac:dyDescent="0.2">
      <c r="I422" s="4"/>
      <c r="J422" s="37"/>
      <c r="K422" s="37"/>
      <c r="L422" s="37"/>
      <c r="M422" s="37"/>
      <c r="N422" s="37"/>
      <c r="O422" s="37"/>
      <c r="P422" s="37"/>
      <c r="Q422" s="37"/>
      <c r="R422" s="6"/>
      <c r="S422" s="6"/>
    </row>
    <row r="423" spans="9:19" x14ac:dyDescent="0.2">
      <c r="I423" s="4"/>
      <c r="J423" s="37"/>
      <c r="K423" s="37"/>
      <c r="L423" s="37"/>
      <c r="M423" s="37"/>
      <c r="N423" s="37"/>
      <c r="O423" s="37"/>
      <c r="P423" s="37"/>
      <c r="Q423" s="37"/>
      <c r="R423" s="6"/>
      <c r="S423" s="6"/>
    </row>
    <row r="424" spans="9:19" x14ac:dyDescent="0.2">
      <c r="I424" s="4"/>
      <c r="J424" s="37"/>
      <c r="K424" s="37"/>
      <c r="L424" s="37"/>
      <c r="M424" s="37"/>
      <c r="N424" s="37"/>
      <c r="O424" s="37"/>
      <c r="P424" s="37"/>
      <c r="Q424" s="37"/>
      <c r="R424" s="6"/>
      <c r="S424" s="6"/>
    </row>
    <row r="425" spans="9:19" x14ac:dyDescent="0.2">
      <c r="I425" s="4"/>
      <c r="J425" s="37"/>
      <c r="K425" s="37"/>
      <c r="L425" s="37"/>
      <c r="M425" s="37"/>
      <c r="N425" s="37"/>
      <c r="O425" s="37"/>
      <c r="P425" s="37"/>
      <c r="Q425" s="37"/>
      <c r="R425" s="6"/>
      <c r="S425" s="6"/>
    </row>
    <row r="426" spans="9:19" x14ac:dyDescent="0.2">
      <c r="I426" s="4"/>
      <c r="J426" s="37"/>
      <c r="K426" s="37"/>
      <c r="L426" s="37"/>
      <c r="M426" s="37"/>
      <c r="N426" s="37"/>
      <c r="O426" s="37"/>
      <c r="P426" s="37"/>
      <c r="Q426" s="37"/>
      <c r="R426" s="6"/>
      <c r="S426" s="6"/>
    </row>
    <row r="427" spans="9:19" x14ac:dyDescent="0.2">
      <c r="I427" s="4"/>
      <c r="J427" s="37"/>
      <c r="K427" s="37"/>
      <c r="L427" s="37"/>
      <c r="M427" s="37"/>
      <c r="N427" s="37"/>
      <c r="O427" s="37"/>
      <c r="P427" s="37"/>
      <c r="Q427" s="37"/>
      <c r="R427" s="6"/>
      <c r="S427" s="6"/>
    </row>
    <row r="428" spans="9:19" x14ac:dyDescent="0.2">
      <c r="I428" s="4"/>
      <c r="J428" s="37"/>
      <c r="K428" s="37"/>
      <c r="L428" s="37"/>
      <c r="M428" s="37"/>
      <c r="N428" s="37"/>
      <c r="O428" s="37"/>
      <c r="P428" s="37"/>
      <c r="Q428" s="37"/>
      <c r="R428" s="6"/>
      <c r="S428" s="6"/>
    </row>
    <row r="429" spans="9:19" x14ac:dyDescent="0.2">
      <c r="I429" s="4"/>
      <c r="J429" s="37"/>
      <c r="K429" s="37"/>
      <c r="L429" s="37"/>
      <c r="M429" s="37"/>
      <c r="N429" s="37"/>
      <c r="O429" s="37"/>
      <c r="P429" s="37"/>
      <c r="Q429" s="37"/>
      <c r="R429" s="6"/>
      <c r="S429" s="6"/>
    </row>
    <row r="430" spans="9:19" x14ac:dyDescent="0.2">
      <c r="I430" s="4"/>
      <c r="J430" s="37"/>
      <c r="K430" s="37"/>
      <c r="L430" s="37"/>
      <c r="M430" s="37"/>
      <c r="N430" s="37"/>
      <c r="O430" s="37"/>
      <c r="P430" s="37"/>
      <c r="Q430" s="37"/>
      <c r="R430" s="6"/>
      <c r="S430" s="6"/>
    </row>
    <row r="431" spans="9:19" x14ac:dyDescent="0.2">
      <c r="I431" s="4"/>
      <c r="J431" s="37"/>
      <c r="K431" s="37"/>
      <c r="L431" s="37"/>
      <c r="M431" s="37"/>
      <c r="N431" s="37"/>
      <c r="O431" s="37"/>
      <c r="P431" s="37"/>
      <c r="Q431" s="37"/>
      <c r="R431" s="6"/>
      <c r="S431" s="6"/>
    </row>
    <row r="432" spans="9:19" x14ac:dyDescent="0.2">
      <c r="I432" s="4"/>
      <c r="J432" s="37"/>
      <c r="K432" s="37"/>
      <c r="L432" s="37"/>
      <c r="M432" s="37"/>
      <c r="N432" s="37"/>
      <c r="O432" s="37"/>
      <c r="P432" s="37"/>
      <c r="Q432" s="37"/>
      <c r="R432" s="6"/>
      <c r="S432" s="6"/>
    </row>
    <row r="433" spans="9:19" x14ac:dyDescent="0.2">
      <c r="I433" s="4"/>
      <c r="J433" s="37"/>
      <c r="K433" s="37"/>
      <c r="L433" s="37"/>
      <c r="M433" s="37"/>
      <c r="N433" s="37"/>
      <c r="O433" s="37"/>
      <c r="P433" s="37"/>
      <c r="Q433" s="37"/>
      <c r="R433" s="6"/>
      <c r="S433" s="6"/>
    </row>
    <row r="434" spans="9:19" x14ac:dyDescent="0.2">
      <c r="I434" s="4"/>
      <c r="J434" s="37"/>
      <c r="K434" s="37"/>
      <c r="L434" s="37"/>
      <c r="M434" s="37"/>
      <c r="N434" s="37"/>
      <c r="O434" s="37"/>
      <c r="P434" s="37"/>
      <c r="Q434" s="37"/>
      <c r="R434" s="6"/>
      <c r="S434" s="6"/>
    </row>
    <row r="435" spans="9:19" x14ac:dyDescent="0.2">
      <c r="I435" s="4"/>
      <c r="J435" s="37"/>
      <c r="K435" s="37"/>
      <c r="L435" s="37"/>
      <c r="M435" s="37"/>
      <c r="N435" s="37"/>
      <c r="O435" s="37"/>
      <c r="P435" s="37"/>
      <c r="Q435" s="37"/>
      <c r="R435" s="6"/>
      <c r="S435" s="6"/>
    </row>
    <row r="436" spans="9:19" x14ac:dyDescent="0.2">
      <c r="I436" s="4"/>
      <c r="J436" s="37"/>
      <c r="K436" s="37"/>
      <c r="L436" s="37"/>
      <c r="M436" s="37"/>
      <c r="N436" s="37"/>
      <c r="O436" s="37"/>
      <c r="P436" s="37"/>
      <c r="Q436" s="37"/>
      <c r="R436" s="6"/>
      <c r="S436" s="6"/>
    </row>
    <row r="437" spans="9:19" x14ac:dyDescent="0.2">
      <c r="I437" s="4"/>
      <c r="J437" s="37"/>
      <c r="K437" s="37"/>
      <c r="L437" s="37"/>
      <c r="M437" s="37"/>
      <c r="N437" s="37"/>
      <c r="O437" s="37"/>
      <c r="P437" s="37"/>
      <c r="Q437" s="37"/>
      <c r="R437" s="6"/>
      <c r="S437" s="6"/>
    </row>
    <row r="438" spans="9:19" x14ac:dyDescent="0.2">
      <c r="I438" s="4"/>
      <c r="J438" s="37"/>
      <c r="K438" s="37"/>
      <c r="L438" s="37"/>
      <c r="M438" s="37"/>
      <c r="N438" s="37"/>
      <c r="O438" s="37"/>
      <c r="P438" s="37"/>
      <c r="Q438" s="37"/>
      <c r="R438" s="6"/>
      <c r="S438" s="6"/>
    </row>
    <row r="439" spans="9:19" x14ac:dyDescent="0.2">
      <c r="I439" s="4"/>
      <c r="J439" s="37"/>
      <c r="K439" s="37"/>
      <c r="L439" s="37"/>
      <c r="M439" s="37"/>
      <c r="N439" s="37"/>
      <c r="O439" s="37"/>
      <c r="P439" s="37"/>
      <c r="Q439" s="37"/>
      <c r="R439" s="6"/>
      <c r="S439" s="6"/>
    </row>
    <row r="440" spans="9:19" x14ac:dyDescent="0.2">
      <c r="I440" s="4"/>
      <c r="J440" s="37"/>
      <c r="K440" s="37"/>
      <c r="L440" s="37"/>
      <c r="M440" s="37"/>
      <c r="N440" s="37"/>
      <c r="O440" s="37"/>
      <c r="P440" s="37"/>
      <c r="Q440" s="37"/>
      <c r="R440" s="6"/>
      <c r="S440" s="6"/>
    </row>
    <row r="441" spans="9:19" x14ac:dyDescent="0.2">
      <c r="I441" s="4"/>
      <c r="J441" s="37"/>
      <c r="K441" s="37"/>
      <c r="L441" s="37"/>
      <c r="M441" s="37"/>
      <c r="N441" s="37"/>
      <c r="O441" s="37"/>
      <c r="P441" s="37"/>
      <c r="Q441" s="37"/>
      <c r="R441" s="6"/>
      <c r="S441" s="6"/>
    </row>
    <row r="442" spans="9:19" x14ac:dyDescent="0.2">
      <c r="I442" s="4"/>
      <c r="J442" s="37"/>
      <c r="K442" s="37"/>
      <c r="L442" s="37"/>
      <c r="M442" s="37"/>
      <c r="N442" s="37"/>
      <c r="O442" s="37"/>
      <c r="P442" s="37"/>
      <c r="Q442" s="37"/>
      <c r="R442" s="6"/>
      <c r="S442" s="6"/>
    </row>
    <row r="443" spans="9:19" x14ac:dyDescent="0.2">
      <c r="I443" s="4"/>
      <c r="J443" s="37"/>
      <c r="K443" s="37"/>
      <c r="L443" s="37"/>
      <c r="M443" s="37"/>
      <c r="N443" s="37"/>
      <c r="O443" s="37"/>
      <c r="P443" s="37"/>
      <c r="Q443" s="37"/>
      <c r="R443" s="6"/>
      <c r="S443" s="6"/>
    </row>
    <row r="444" spans="9:19" x14ac:dyDescent="0.2">
      <c r="I444" s="4"/>
      <c r="J444" s="37"/>
      <c r="K444" s="37"/>
      <c r="L444" s="37"/>
      <c r="M444" s="37"/>
      <c r="N444" s="37"/>
      <c r="O444" s="37"/>
      <c r="P444" s="37"/>
      <c r="Q444" s="37"/>
      <c r="R444" s="6"/>
      <c r="S444" s="6"/>
    </row>
    <row r="445" spans="9:19" x14ac:dyDescent="0.2">
      <c r="I445" s="4"/>
      <c r="J445" s="37"/>
      <c r="K445" s="37"/>
      <c r="L445" s="37"/>
      <c r="M445" s="37"/>
      <c r="N445" s="37"/>
      <c r="O445" s="37"/>
      <c r="P445" s="37"/>
      <c r="Q445" s="37"/>
      <c r="R445" s="6"/>
      <c r="S445" s="6"/>
    </row>
    <row r="446" spans="9:19" x14ac:dyDescent="0.2">
      <c r="I446" s="4"/>
      <c r="J446" s="37"/>
      <c r="K446" s="37"/>
      <c r="L446" s="37"/>
      <c r="M446" s="37"/>
      <c r="N446" s="37"/>
      <c r="O446" s="37"/>
      <c r="P446" s="37"/>
      <c r="Q446" s="37"/>
      <c r="R446" s="6"/>
      <c r="S446" s="6"/>
    </row>
    <row r="447" spans="9:19" x14ac:dyDescent="0.2">
      <c r="I447" s="4"/>
      <c r="J447" s="37"/>
      <c r="K447" s="37"/>
      <c r="L447" s="37"/>
      <c r="M447" s="37"/>
      <c r="N447" s="37"/>
      <c r="O447" s="37"/>
      <c r="P447" s="37"/>
      <c r="Q447" s="37"/>
      <c r="R447" s="6"/>
      <c r="S447" s="6"/>
    </row>
    <row r="448" spans="9:19" x14ac:dyDescent="0.2">
      <c r="I448" s="4"/>
      <c r="J448" s="37"/>
      <c r="K448" s="37"/>
      <c r="L448" s="37"/>
      <c r="M448" s="37"/>
      <c r="N448" s="37"/>
      <c r="O448" s="37"/>
      <c r="P448" s="37"/>
      <c r="Q448" s="37"/>
      <c r="R448" s="6"/>
      <c r="S448" s="6"/>
    </row>
    <row r="449" spans="9:19" x14ac:dyDescent="0.2">
      <c r="I449" s="4"/>
      <c r="J449" s="37"/>
      <c r="K449" s="37"/>
      <c r="L449" s="37"/>
      <c r="M449" s="37"/>
      <c r="N449" s="37"/>
      <c r="O449" s="37"/>
      <c r="P449" s="37"/>
      <c r="Q449" s="37"/>
      <c r="R449" s="6"/>
      <c r="S449" s="6"/>
    </row>
    <row r="450" spans="9:19" x14ac:dyDescent="0.2">
      <c r="I450" s="4"/>
      <c r="J450" s="37"/>
      <c r="K450" s="37"/>
      <c r="L450" s="37"/>
      <c r="M450" s="37"/>
      <c r="N450" s="37"/>
      <c r="O450" s="37"/>
      <c r="P450" s="37"/>
      <c r="Q450" s="37"/>
      <c r="R450" s="6"/>
      <c r="S450" s="6"/>
    </row>
    <row r="451" spans="9:19" x14ac:dyDescent="0.2">
      <c r="I451" s="4"/>
      <c r="J451" s="37"/>
      <c r="K451" s="37"/>
      <c r="L451" s="37"/>
      <c r="M451" s="37"/>
      <c r="N451" s="37"/>
      <c r="O451" s="37"/>
      <c r="P451" s="37"/>
      <c r="Q451" s="37"/>
      <c r="R451" s="6"/>
      <c r="S451" s="6"/>
    </row>
    <row r="452" spans="9:19" x14ac:dyDescent="0.2">
      <c r="I452" s="4"/>
      <c r="J452" s="37"/>
      <c r="K452" s="37"/>
      <c r="L452" s="37"/>
      <c r="M452" s="37"/>
      <c r="N452" s="37"/>
      <c r="O452" s="37"/>
      <c r="P452" s="37"/>
      <c r="Q452" s="37"/>
      <c r="R452" s="6"/>
      <c r="S452" s="6"/>
    </row>
    <row r="453" spans="9:19" x14ac:dyDescent="0.2">
      <c r="I453" s="4"/>
      <c r="J453" s="37"/>
      <c r="K453" s="37"/>
      <c r="L453" s="37"/>
      <c r="M453" s="37"/>
      <c r="N453" s="37"/>
      <c r="O453" s="37"/>
      <c r="P453" s="37"/>
      <c r="Q453" s="37"/>
      <c r="R453" s="6"/>
      <c r="S453" s="6"/>
    </row>
    <row r="454" spans="9:19" x14ac:dyDescent="0.2">
      <c r="I454" s="4"/>
      <c r="J454" s="37"/>
      <c r="K454" s="37"/>
      <c r="L454" s="37"/>
      <c r="M454" s="37"/>
      <c r="N454" s="37"/>
      <c r="O454" s="37"/>
      <c r="P454" s="37"/>
      <c r="Q454" s="37"/>
      <c r="R454" s="6"/>
      <c r="S454" s="6"/>
    </row>
    <row r="455" spans="9:19" x14ac:dyDescent="0.2">
      <c r="I455" s="4"/>
      <c r="J455" s="37"/>
      <c r="K455" s="37"/>
      <c r="L455" s="37"/>
      <c r="M455" s="37"/>
      <c r="N455" s="37"/>
      <c r="O455" s="37"/>
      <c r="P455" s="37"/>
      <c r="Q455" s="37"/>
      <c r="R455" s="6"/>
      <c r="S455" s="6"/>
    </row>
    <row r="456" spans="9:19" x14ac:dyDescent="0.2">
      <c r="I456" s="4"/>
      <c r="J456" s="37"/>
      <c r="K456" s="37"/>
      <c r="L456" s="37"/>
      <c r="M456" s="37"/>
      <c r="N456" s="37"/>
      <c r="O456" s="37"/>
      <c r="P456" s="37"/>
      <c r="Q456" s="37"/>
      <c r="R456" s="6"/>
      <c r="S456" s="6"/>
    </row>
    <row r="457" spans="9:19" x14ac:dyDescent="0.2">
      <c r="I457" s="4"/>
      <c r="J457" s="37"/>
      <c r="K457" s="37"/>
      <c r="L457" s="37"/>
      <c r="M457" s="37"/>
      <c r="N457" s="37"/>
      <c r="O457" s="37"/>
      <c r="P457" s="37"/>
      <c r="Q457" s="37"/>
      <c r="R457" s="6"/>
      <c r="S457" s="6"/>
    </row>
    <row r="458" spans="9:19" x14ac:dyDescent="0.2">
      <c r="I458" s="4"/>
      <c r="J458" s="37"/>
      <c r="K458" s="37"/>
      <c r="L458" s="37"/>
      <c r="M458" s="37"/>
      <c r="N458" s="37"/>
      <c r="O458" s="37"/>
      <c r="P458" s="37"/>
      <c r="Q458" s="37"/>
      <c r="R458" s="6"/>
      <c r="S458" s="6"/>
    </row>
    <row r="459" spans="9:19" x14ac:dyDescent="0.2">
      <c r="I459" s="4"/>
      <c r="J459" s="37"/>
      <c r="K459" s="37"/>
      <c r="L459" s="37"/>
      <c r="M459" s="37"/>
      <c r="N459" s="37"/>
      <c r="O459" s="37"/>
      <c r="P459" s="37"/>
      <c r="Q459" s="37"/>
      <c r="R459" s="6"/>
      <c r="S459" s="6"/>
    </row>
    <row r="460" spans="9:19" x14ac:dyDescent="0.2">
      <c r="I460" s="4"/>
      <c r="J460" s="37"/>
      <c r="K460" s="37"/>
      <c r="L460" s="37"/>
      <c r="M460" s="37"/>
      <c r="N460" s="37"/>
      <c r="O460" s="37"/>
      <c r="P460" s="37"/>
      <c r="Q460" s="37"/>
      <c r="R460" s="6"/>
      <c r="S460" s="6"/>
    </row>
    <row r="461" spans="9:19" x14ac:dyDescent="0.2">
      <c r="I461" s="4"/>
      <c r="J461" s="37"/>
      <c r="K461" s="37"/>
      <c r="L461" s="37"/>
      <c r="M461" s="37"/>
      <c r="N461" s="37"/>
      <c r="O461" s="37"/>
      <c r="P461" s="37"/>
      <c r="Q461" s="37"/>
      <c r="R461" s="6"/>
      <c r="S461" s="6"/>
    </row>
    <row r="462" spans="9:19" x14ac:dyDescent="0.2">
      <c r="I462" s="4"/>
      <c r="J462" s="37"/>
      <c r="K462" s="37"/>
      <c r="L462" s="37"/>
      <c r="M462" s="37"/>
      <c r="N462" s="37"/>
      <c r="O462" s="37"/>
      <c r="P462" s="37"/>
      <c r="Q462" s="37"/>
      <c r="R462" s="6"/>
      <c r="S462" s="6"/>
    </row>
    <row r="463" spans="9:19" x14ac:dyDescent="0.2">
      <c r="I463" s="4"/>
      <c r="J463" s="37"/>
      <c r="K463" s="37"/>
      <c r="L463" s="37"/>
      <c r="M463" s="37"/>
      <c r="N463" s="37"/>
      <c r="O463" s="37"/>
      <c r="P463" s="37"/>
      <c r="Q463" s="37"/>
      <c r="R463" s="6"/>
      <c r="S463" s="6"/>
    </row>
    <row r="464" spans="9:19" x14ac:dyDescent="0.2">
      <c r="I464" s="4"/>
      <c r="J464" s="37"/>
      <c r="K464" s="37"/>
      <c r="L464" s="37"/>
      <c r="M464" s="37"/>
      <c r="N464" s="37"/>
      <c r="O464" s="37"/>
      <c r="P464" s="37"/>
      <c r="Q464" s="37"/>
      <c r="R464" s="6"/>
      <c r="S464" s="6"/>
    </row>
    <row r="465" spans="9:19" x14ac:dyDescent="0.2">
      <c r="I465" s="4"/>
      <c r="J465" s="37"/>
      <c r="K465" s="37"/>
      <c r="L465" s="37"/>
      <c r="M465" s="37"/>
      <c r="N465" s="37"/>
      <c r="O465" s="37"/>
      <c r="P465" s="37"/>
      <c r="Q465" s="37"/>
      <c r="R465" s="6"/>
      <c r="S465" s="6"/>
    </row>
    <row r="466" spans="9:19" x14ac:dyDescent="0.2">
      <c r="I466" s="4"/>
      <c r="J466" s="37"/>
      <c r="K466" s="37"/>
      <c r="L466" s="37"/>
      <c r="M466" s="37"/>
      <c r="N466" s="37"/>
      <c r="O466" s="37"/>
      <c r="P466" s="37"/>
      <c r="Q466" s="37"/>
    </row>
    <row r="467" spans="9:19" x14ac:dyDescent="0.2">
      <c r="I467" s="4"/>
      <c r="J467" s="37"/>
      <c r="K467" s="37"/>
      <c r="L467" s="37"/>
      <c r="M467" s="37"/>
      <c r="N467" s="37"/>
      <c r="O467" s="37"/>
      <c r="P467" s="37"/>
      <c r="Q467" s="37"/>
    </row>
    <row r="468" spans="9:19" x14ac:dyDescent="0.2">
      <c r="I468" s="4"/>
      <c r="J468" s="37"/>
      <c r="K468" s="37"/>
      <c r="L468" s="37"/>
      <c r="M468" s="37"/>
      <c r="N468" s="37"/>
      <c r="O468" s="37"/>
      <c r="P468" s="37"/>
      <c r="Q468" s="37"/>
    </row>
    <row r="469" spans="9:19" x14ac:dyDescent="0.2">
      <c r="I469" s="4"/>
      <c r="J469" s="37"/>
      <c r="K469" s="37"/>
      <c r="L469" s="37"/>
      <c r="M469" s="37"/>
      <c r="N469" s="37"/>
      <c r="O469" s="37"/>
      <c r="P469" s="37"/>
      <c r="Q469" s="37"/>
    </row>
    <row r="470" spans="9:19" x14ac:dyDescent="0.2">
      <c r="I470" s="4"/>
      <c r="J470" s="37"/>
      <c r="K470" s="37"/>
      <c r="L470" s="37"/>
      <c r="M470" s="37"/>
      <c r="N470" s="37"/>
      <c r="O470" s="37"/>
      <c r="P470" s="37"/>
      <c r="Q470" s="37"/>
    </row>
    <row r="471" spans="9:19" x14ac:dyDescent="0.2">
      <c r="I471" s="4"/>
      <c r="J471" s="37"/>
      <c r="K471" s="37"/>
      <c r="L471" s="37"/>
      <c r="M471" s="37"/>
      <c r="N471" s="37"/>
      <c r="O471" s="37"/>
      <c r="P471" s="37"/>
      <c r="Q471" s="37"/>
    </row>
    <row r="472" spans="9:19" x14ac:dyDescent="0.2">
      <c r="I472" s="4"/>
      <c r="J472" s="37"/>
      <c r="K472" s="37"/>
      <c r="L472" s="37"/>
      <c r="M472" s="37"/>
      <c r="N472" s="37"/>
      <c r="O472" s="37"/>
      <c r="P472" s="37"/>
      <c r="Q472" s="37"/>
    </row>
    <row r="473" spans="9:19" x14ac:dyDescent="0.2">
      <c r="I473" s="4"/>
      <c r="J473" s="37"/>
      <c r="K473" s="37"/>
      <c r="L473" s="37"/>
      <c r="M473" s="37"/>
      <c r="N473" s="37"/>
      <c r="O473" s="37"/>
      <c r="P473" s="37"/>
      <c r="Q473" s="37"/>
    </row>
    <row r="474" spans="9:19" x14ac:dyDescent="0.2">
      <c r="I474" s="4"/>
      <c r="J474" s="37"/>
      <c r="K474" s="37"/>
      <c r="L474" s="37"/>
      <c r="M474" s="37"/>
      <c r="N474" s="37"/>
      <c r="O474" s="37"/>
      <c r="P474" s="37"/>
      <c r="Q474" s="37"/>
    </row>
    <row r="475" spans="9:19" x14ac:dyDescent="0.2">
      <c r="I475" s="4"/>
      <c r="J475" s="37"/>
      <c r="K475" s="37"/>
      <c r="L475" s="37"/>
      <c r="M475" s="37"/>
      <c r="N475" s="37"/>
      <c r="O475" s="37"/>
      <c r="P475" s="37"/>
      <c r="Q475" s="37"/>
    </row>
    <row r="476" spans="9:19" x14ac:dyDescent="0.2">
      <c r="I476" s="4"/>
      <c r="J476" s="37"/>
      <c r="K476" s="37"/>
      <c r="L476" s="37"/>
      <c r="M476" s="37"/>
      <c r="N476" s="37"/>
      <c r="O476" s="37"/>
      <c r="P476" s="37"/>
      <c r="Q476" s="37"/>
    </row>
    <row r="477" spans="9:19" x14ac:dyDescent="0.2">
      <c r="I477" s="4"/>
      <c r="J477" s="37"/>
      <c r="K477" s="37"/>
      <c r="L477" s="37"/>
      <c r="M477" s="37"/>
      <c r="N477" s="37"/>
      <c r="O477" s="37"/>
      <c r="P477" s="37"/>
      <c r="Q477" s="37"/>
    </row>
    <row r="478" spans="9:19" x14ac:dyDescent="0.2">
      <c r="I478" s="4"/>
      <c r="J478" s="37"/>
      <c r="K478" s="37"/>
      <c r="L478" s="37"/>
      <c r="M478" s="37"/>
      <c r="N478" s="37"/>
      <c r="O478" s="37"/>
      <c r="P478" s="37"/>
      <c r="Q478" s="37"/>
    </row>
    <row r="479" spans="9:19" x14ac:dyDescent="0.2">
      <c r="I479" s="4"/>
      <c r="J479" s="37"/>
      <c r="K479" s="37"/>
      <c r="L479" s="37"/>
      <c r="M479" s="37"/>
      <c r="N479" s="37"/>
      <c r="O479" s="37"/>
      <c r="P479" s="37"/>
      <c r="Q479" s="37"/>
    </row>
    <row r="480" spans="9:19" x14ac:dyDescent="0.2">
      <c r="I480" s="4"/>
      <c r="J480" s="37"/>
      <c r="K480" s="37"/>
      <c r="L480" s="37"/>
      <c r="M480" s="37"/>
      <c r="N480" s="37"/>
      <c r="O480" s="37"/>
      <c r="P480" s="37"/>
      <c r="Q480" s="37"/>
    </row>
    <row r="481" spans="9:17" x14ac:dyDescent="0.2">
      <c r="I481" s="4"/>
      <c r="J481" s="37"/>
      <c r="K481" s="37"/>
      <c r="L481" s="37"/>
      <c r="M481" s="37"/>
      <c r="N481" s="37"/>
      <c r="O481" s="37"/>
      <c r="P481" s="37"/>
      <c r="Q481" s="37"/>
    </row>
    <row r="482" spans="9:17" x14ac:dyDescent="0.2">
      <c r="I482" s="4"/>
      <c r="J482" s="37"/>
      <c r="K482" s="37"/>
      <c r="L482" s="37"/>
      <c r="M482" s="37"/>
      <c r="N482" s="37"/>
      <c r="O482" s="37"/>
      <c r="P482" s="37"/>
      <c r="Q482" s="37"/>
    </row>
    <row r="483" spans="9:17" x14ac:dyDescent="0.2">
      <c r="I483" s="4"/>
      <c r="J483" s="37"/>
      <c r="K483" s="37"/>
      <c r="L483" s="37"/>
      <c r="M483" s="37"/>
      <c r="N483" s="37"/>
      <c r="O483" s="37"/>
      <c r="P483" s="37"/>
      <c r="Q483" s="37"/>
    </row>
    <row r="484" spans="9:17" x14ac:dyDescent="0.2">
      <c r="I484" s="4"/>
      <c r="J484" s="37"/>
      <c r="K484" s="37"/>
      <c r="L484" s="37"/>
      <c r="M484" s="37"/>
      <c r="N484" s="37"/>
      <c r="O484" s="37"/>
      <c r="P484" s="37"/>
      <c r="Q484" s="37"/>
    </row>
    <row r="485" spans="9:17" x14ac:dyDescent="0.2">
      <c r="I485" s="4"/>
      <c r="J485" s="37"/>
      <c r="K485" s="37"/>
      <c r="L485" s="37"/>
      <c r="M485" s="37"/>
      <c r="N485" s="37"/>
      <c r="O485" s="37"/>
      <c r="P485" s="37"/>
      <c r="Q485" s="37"/>
    </row>
    <row r="486" spans="9:17" x14ac:dyDescent="0.2">
      <c r="I486" s="4"/>
      <c r="J486" s="37"/>
      <c r="K486" s="37"/>
      <c r="L486" s="37"/>
      <c r="M486" s="37"/>
      <c r="N486" s="37"/>
      <c r="O486" s="37"/>
      <c r="P486" s="37"/>
      <c r="Q486" s="37"/>
    </row>
    <row r="487" spans="9:17" x14ac:dyDescent="0.2">
      <c r="I487" s="4"/>
      <c r="J487" s="37"/>
      <c r="K487" s="37"/>
      <c r="L487" s="37"/>
      <c r="M487" s="37"/>
      <c r="N487" s="37"/>
      <c r="O487" s="37"/>
      <c r="P487" s="37"/>
      <c r="Q487" s="37"/>
    </row>
    <row r="488" spans="9:17" x14ac:dyDescent="0.2">
      <c r="I488" s="4"/>
      <c r="J488" s="37"/>
      <c r="K488" s="37"/>
      <c r="L488" s="37"/>
      <c r="M488" s="37"/>
      <c r="N488" s="37"/>
      <c r="O488" s="37"/>
      <c r="P488" s="37"/>
      <c r="Q488" s="37"/>
    </row>
    <row r="489" spans="9:17" x14ac:dyDescent="0.2">
      <c r="I489" s="4"/>
      <c r="J489" s="37"/>
      <c r="K489" s="37"/>
      <c r="L489" s="37"/>
      <c r="M489" s="37"/>
      <c r="N489" s="37"/>
      <c r="O489" s="37"/>
      <c r="P489" s="37"/>
      <c r="Q489" s="37"/>
    </row>
    <row r="490" spans="9:17" x14ac:dyDescent="0.2">
      <c r="I490" s="4"/>
      <c r="J490" s="37"/>
      <c r="K490" s="37"/>
      <c r="L490" s="37"/>
      <c r="M490" s="37"/>
      <c r="N490" s="37"/>
      <c r="O490" s="37"/>
      <c r="P490" s="37"/>
      <c r="Q490" s="37"/>
    </row>
    <row r="491" spans="9:17" x14ac:dyDescent="0.2">
      <c r="I491" s="4"/>
      <c r="J491" s="37"/>
      <c r="K491" s="37"/>
      <c r="L491" s="37"/>
      <c r="M491" s="37"/>
      <c r="N491" s="37"/>
      <c r="O491" s="37"/>
      <c r="P491" s="37"/>
      <c r="Q491" s="37"/>
    </row>
    <row r="492" spans="9:17" x14ac:dyDescent="0.2">
      <c r="I492" s="4"/>
      <c r="J492" s="37"/>
      <c r="K492" s="37"/>
      <c r="L492" s="37"/>
      <c r="M492" s="37"/>
      <c r="N492" s="37"/>
      <c r="O492" s="37"/>
      <c r="P492" s="37"/>
      <c r="Q492" s="37"/>
    </row>
    <row r="493" spans="9:17" x14ac:dyDescent="0.2">
      <c r="I493" s="4"/>
      <c r="J493" s="37"/>
      <c r="K493" s="37"/>
      <c r="L493" s="37"/>
      <c r="M493" s="37"/>
      <c r="N493" s="37"/>
      <c r="O493" s="37"/>
      <c r="P493" s="37"/>
      <c r="Q493" s="37"/>
    </row>
    <row r="494" spans="9:17" x14ac:dyDescent="0.2">
      <c r="I494" s="4"/>
      <c r="J494" s="37"/>
      <c r="K494" s="37"/>
      <c r="L494" s="37"/>
      <c r="M494" s="37"/>
      <c r="N494" s="37"/>
      <c r="O494" s="37"/>
      <c r="P494" s="37"/>
      <c r="Q494" s="37"/>
    </row>
    <row r="495" spans="9:17" x14ac:dyDescent="0.2">
      <c r="I495" s="4"/>
      <c r="J495" s="37"/>
      <c r="K495" s="37"/>
      <c r="L495" s="37"/>
      <c r="M495" s="37"/>
      <c r="N495" s="37"/>
      <c r="O495" s="37"/>
      <c r="P495" s="37"/>
      <c r="Q495" s="37"/>
    </row>
    <row r="496" spans="9:17" x14ac:dyDescent="0.2">
      <c r="I496" s="4"/>
      <c r="J496" s="37"/>
      <c r="K496" s="37"/>
      <c r="L496" s="37"/>
      <c r="M496" s="37"/>
      <c r="N496" s="37"/>
      <c r="O496" s="37"/>
      <c r="P496" s="37"/>
      <c r="Q496" s="37"/>
    </row>
    <row r="497" spans="9:17" x14ac:dyDescent="0.2">
      <c r="I497" s="4"/>
      <c r="J497" s="37"/>
      <c r="K497" s="37"/>
      <c r="L497" s="37"/>
      <c r="M497" s="37"/>
      <c r="N497" s="37"/>
      <c r="O497" s="37"/>
      <c r="P497" s="37"/>
      <c r="Q497" s="37"/>
    </row>
    <row r="498" spans="9:17" x14ac:dyDescent="0.2">
      <c r="I498" s="4"/>
      <c r="J498" s="37"/>
      <c r="K498" s="37"/>
      <c r="L498" s="37"/>
      <c r="M498" s="37"/>
      <c r="N498" s="37"/>
      <c r="O498" s="37"/>
      <c r="P498" s="37"/>
      <c r="Q498" s="37"/>
    </row>
    <row r="499" spans="9:17" x14ac:dyDescent="0.2">
      <c r="J499" s="37"/>
      <c r="K499" s="37"/>
      <c r="L499" s="37"/>
      <c r="M499" s="37"/>
      <c r="N499" s="37"/>
      <c r="O499" s="37"/>
      <c r="P499" s="37"/>
      <c r="Q499" s="37"/>
    </row>
    <row r="500" spans="9:17" x14ac:dyDescent="0.2">
      <c r="J500" s="37"/>
      <c r="K500" s="37"/>
      <c r="L500" s="37"/>
      <c r="M500" s="37"/>
      <c r="N500" s="37"/>
      <c r="O500" s="37"/>
      <c r="P500" s="37"/>
      <c r="Q500" s="37"/>
    </row>
    <row r="501" spans="9:17" x14ac:dyDescent="0.2">
      <c r="J501" s="37"/>
      <c r="K501" s="37"/>
      <c r="L501" s="37"/>
      <c r="M501" s="37"/>
      <c r="N501" s="37"/>
      <c r="O501" s="37"/>
      <c r="P501" s="37"/>
      <c r="Q501" s="37"/>
    </row>
    <row r="502" spans="9:17" x14ac:dyDescent="0.2">
      <c r="J502" s="37"/>
      <c r="K502" s="37"/>
      <c r="L502" s="37"/>
      <c r="M502" s="37"/>
      <c r="N502" s="37"/>
      <c r="O502" s="37"/>
      <c r="P502" s="37"/>
      <c r="Q502" s="37"/>
    </row>
    <row r="503" spans="9:17" x14ac:dyDescent="0.2">
      <c r="J503" s="37"/>
      <c r="K503" s="37"/>
      <c r="L503" s="37"/>
      <c r="M503" s="37"/>
      <c r="N503" s="37"/>
      <c r="O503" s="37"/>
      <c r="P503" s="37"/>
      <c r="Q503" s="37"/>
    </row>
    <row r="504" spans="9:17" x14ac:dyDescent="0.2">
      <c r="J504" s="37"/>
      <c r="K504" s="37"/>
      <c r="L504" s="37"/>
      <c r="M504" s="37"/>
      <c r="N504" s="37"/>
      <c r="O504" s="37"/>
      <c r="P504" s="37"/>
      <c r="Q504" s="37"/>
    </row>
    <row r="505" spans="9:17" x14ac:dyDescent="0.2">
      <c r="J505" s="37"/>
      <c r="K505" s="37"/>
      <c r="L505" s="37"/>
      <c r="M505" s="37"/>
      <c r="N505" s="37"/>
      <c r="O505" s="37"/>
      <c r="P505" s="37"/>
      <c r="Q505" s="37"/>
    </row>
    <row r="506" spans="9:17" x14ac:dyDescent="0.2">
      <c r="J506" s="37"/>
      <c r="K506" s="37"/>
      <c r="L506" s="37"/>
      <c r="M506" s="37"/>
      <c r="N506" s="37"/>
      <c r="O506" s="37"/>
      <c r="P506" s="37"/>
      <c r="Q506" s="37"/>
    </row>
    <row r="507" spans="9:17" x14ac:dyDescent="0.2">
      <c r="J507" s="37"/>
      <c r="K507" s="37"/>
      <c r="L507" s="37"/>
      <c r="M507" s="37"/>
      <c r="N507" s="37"/>
      <c r="O507" s="37"/>
      <c r="P507" s="37"/>
      <c r="Q507" s="37"/>
    </row>
    <row r="508" spans="9:17" x14ac:dyDescent="0.2">
      <c r="J508" s="37"/>
      <c r="K508" s="37"/>
      <c r="L508" s="37"/>
      <c r="M508" s="37"/>
      <c r="N508" s="37"/>
      <c r="O508" s="37"/>
      <c r="P508" s="37"/>
      <c r="Q508" s="37"/>
    </row>
    <row r="509" spans="9:17" x14ac:dyDescent="0.2">
      <c r="J509" s="37"/>
      <c r="K509" s="37"/>
      <c r="L509" s="37"/>
      <c r="M509" s="37"/>
      <c r="N509" s="37"/>
      <c r="O509" s="37"/>
      <c r="P509" s="37"/>
      <c r="Q509" s="37"/>
    </row>
    <row r="510" spans="9:17" x14ac:dyDescent="0.2">
      <c r="J510" s="37"/>
      <c r="K510" s="37"/>
      <c r="L510" s="37"/>
      <c r="M510" s="37"/>
      <c r="N510" s="37"/>
      <c r="O510" s="37"/>
      <c r="P510" s="37"/>
      <c r="Q510" s="37"/>
    </row>
    <row r="511" spans="9:17" x14ac:dyDescent="0.2">
      <c r="J511" s="37"/>
      <c r="K511" s="37"/>
      <c r="L511" s="37"/>
      <c r="M511" s="37"/>
      <c r="N511" s="37"/>
      <c r="O511" s="37"/>
      <c r="P511" s="37"/>
      <c r="Q511" s="37"/>
    </row>
    <row r="512" spans="9:17" x14ac:dyDescent="0.2">
      <c r="J512" s="37"/>
      <c r="K512" s="37"/>
      <c r="L512" s="37"/>
      <c r="M512" s="37"/>
      <c r="N512" s="37"/>
      <c r="O512" s="37"/>
      <c r="P512" s="37"/>
      <c r="Q512" s="37"/>
    </row>
    <row r="513" spans="10:17" x14ac:dyDescent="0.2">
      <c r="J513" s="37"/>
      <c r="K513" s="37"/>
      <c r="L513" s="37"/>
      <c r="M513" s="37"/>
      <c r="N513" s="37"/>
      <c r="O513" s="37"/>
      <c r="P513" s="37"/>
      <c r="Q513" s="37"/>
    </row>
    <row r="514" spans="10:17" x14ac:dyDescent="0.2">
      <c r="J514" s="37"/>
      <c r="K514" s="37"/>
      <c r="L514" s="37"/>
      <c r="M514" s="37"/>
      <c r="N514" s="37"/>
      <c r="O514" s="37"/>
      <c r="P514" s="37"/>
      <c r="Q514" s="37"/>
    </row>
    <row r="515" spans="10:17" x14ac:dyDescent="0.2">
      <c r="J515" s="37"/>
      <c r="K515" s="37"/>
      <c r="L515" s="37"/>
      <c r="M515" s="37"/>
      <c r="N515" s="37"/>
      <c r="O515" s="37"/>
      <c r="P515" s="37"/>
      <c r="Q515" s="37"/>
    </row>
    <row r="516" spans="10:17" x14ac:dyDescent="0.2">
      <c r="J516" s="37"/>
      <c r="K516" s="37"/>
      <c r="L516" s="37"/>
      <c r="M516" s="37"/>
      <c r="N516" s="37"/>
      <c r="O516" s="37"/>
      <c r="P516" s="37"/>
      <c r="Q516" s="37"/>
    </row>
    <row r="517" spans="10:17" x14ac:dyDescent="0.2">
      <c r="J517" s="37"/>
      <c r="K517" s="37"/>
      <c r="L517" s="37"/>
      <c r="M517" s="37"/>
      <c r="N517" s="37"/>
      <c r="O517" s="37"/>
      <c r="P517" s="37"/>
      <c r="Q517" s="37"/>
    </row>
    <row r="518" spans="10:17" x14ac:dyDescent="0.2">
      <c r="J518" s="37"/>
      <c r="K518" s="37"/>
      <c r="L518" s="37"/>
      <c r="M518" s="37"/>
      <c r="N518" s="37"/>
      <c r="O518" s="37"/>
      <c r="P518" s="37"/>
      <c r="Q518" s="37"/>
    </row>
    <row r="519" spans="10:17" x14ac:dyDescent="0.2">
      <c r="J519" s="37"/>
      <c r="K519" s="37"/>
      <c r="L519" s="37"/>
      <c r="M519" s="37"/>
      <c r="N519" s="37"/>
      <c r="O519" s="37"/>
      <c r="P519" s="37"/>
      <c r="Q519" s="37"/>
    </row>
    <row r="520" spans="10:17" x14ac:dyDescent="0.2">
      <c r="J520" s="37"/>
      <c r="K520" s="37"/>
      <c r="L520" s="37"/>
      <c r="M520" s="37"/>
      <c r="N520" s="37"/>
      <c r="O520" s="37"/>
      <c r="P520" s="37"/>
      <c r="Q520" s="37"/>
    </row>
    <row r="521" spans="10:17" x14ac:dyDescent="0.2">
      <c r="J521" s="37"/>
      <c r="K521" s="37"/>
      <c r="L521" s="37"/>
      <c r="M521" s="37"/>
      <c r="N521" s="37"/>
      <c r="O521" s="37"/>
      <c r="P521" s="37"/>
      <c r="Q521" s="37"/>
    </row>
    <row r="522" spans="10:17" x14ac:dyDescent="0.2">
      <c r="J522" s="37"/>
      <c r="K522" s="37"/>
      <c r="L522" s="37"/>
      <c r="M522" s="37"/>
      <c r="N522" s="37"/>
      <c r="O522" s="37"/>
      <c r="P522" s="37"/>
      <c r="Q522" s="37"/>
    </row>
    <row r="523" spans="10:17" x14ac:dyDescent="0.2">
      <c r="J523" s="37"/>
      <c r="K523" s="37"/>
      <c r="L523" s="37"/>
      <c r="M523" s="37"/>
      <c r="N523" s="37"/>
      <c r="O523" s="37"/>
      <c r="P523" s="37"/>
      <c r="Q523" s="37"/>
    </row>
    <row r="524" spans="10:17" x14ac:dyDescent="0.2">
      <c r="J524" s="37"/>
      <c r="K524" s="37"/>
      <c r="L524" s="37"/>
      <c r="M524" s="37"/>
      <c r="N524" s="37"/>
      <c r="O524" s="37"/>
      <c r="P524" s="37"/>
      <c r="Q524" s="37"/>
    </row>
    <row r="525" spans="10:17" x14ac:dyDescent="0.2">
      <c r="J525" s="37"/>
      <c r="K525" s="37"/>
      <c r="L525" s="37"/>
      <c r="M525" s="37"/>
      <c r="N525" s="37"/>
      <c r="O525" s="37"/>
      <c r="P525" s="37"/>
      <c r="Q525" s="37"/>
    </row>
    <row r="526" spans="10:17" x14ac:dyDescent="0.2">
      <c r="J526" s="37"/>
      <c r="K526" s="37"/>
      <c r="L526" s="37"/>
      <c r="M526" s="37"/>
      <c r="N526" s="37"/>
      <c r="O526" s="37"/>
      <c r="P526" s="37"/>
      <c r="Q526" s="37"/>
    </row>
    <row r="527" spans="10:17" x14ac:dyDescent="0.2">
      <c r="J527" s="37"/>
      <c r="K527" s="37"/>
      <c r="L527" s="37"/>
      <c r="M527" s="37"/>
      <c r="N527" s="37"/>
      <c r="O527" s="37"/>
      <c r="P527" s="37"/>
      <c r="Q527" s="37"/>
    </row>
    <row r="528" spans="10:17" x14ac:dyDescent="0.2">
      <c r="J528" s="37"/>
      <c r="K528" s="37"/>
      <c r="L528" s="37"/>
      <c r="M528" s="37"/>
      <c r="N528" s="37"/>
      <c r="O528" s="37"/>
      <c r="P528" s="37"/>
      <c r="Q528" s="37"/>
    </row>
    <row r="529" spans="10:17" x14ac:dyDescent="0.2">
      <c r="J529" s="37"/>
      <c r="K529" s="37"/>
      <c r="L529" s="37"/>
      <c r="M529" s="37"/>
      <c r="N529" s="37"/>
      <c r="O529" s="37"/>
      <c r="P529" s="37"/>
      <c r="Q529" s="37"/>
    </row>
    <row r="530" spans="10:17" x14ac:dyDescent="0.2">
      <c r="J530" s="37"/>
      <c r="K530" s="37"/>
      <c r="L530" s="37"/>
      <c r="M530" s="37"/>
      <c r="N530" s="37"/>
      <c r="O530" s="37"/>
      <c r="P530" s="37"/>
      <c r="Q530" s="37"/>
    </row>
    <row r="531" spans="10:17" x14ac:dyDescent="0.2">
      <c r="J531" s="37"/>
      <c r="K531" s="37"/>
      <c r="L531" s="37"/>
      <c r="M531" s="37"/>
      <c r="N531" s="37"/>
      <c r="O531" s="37"/>
      <c r="P531" s="37"/>
      <c r="Q531" s="37"/>
    </row>
    <row r="532" spans="10:17" x14ac:dyDescent="0.2">
      <c r="J532" s="37"/>
      <c r="K532" s="37"/>
      <c r="L532" s="37"/>
      <c r="M532" s="37"/>
      <c r="N532" s="37"/>
      <c r="O532" s="37"/>
      <c r="P532" s="37"/>
      <c r="Q532" s="37"/>
    </row>
    <row r="533" spans="10:17" x14ac:dyDescent="0.2">
      <c r="J533" s="37"/>
      <c r="K533" s="37"/>
      <c r="L533" s="37"/>
      <c r="M533" s="37"/>
      <c r="N533" s="37"/>
      <c r="O533" s="37"/>
      <c r="P533" s="37"/>
      <c r="Q533" s="37"/>
    </row>
    <row r="534" spans="10:17" x14ac:dyDescent="0.2">
      <c r="J534" s="37"/>
      <c r="K534" s="37"/>
      <c r="L534" s="37"/>
      <c r="M534" s="37"/>
      <c r="N534" s="37"/>
      <c r="O534" s="37"/>
      <c r="P534" s="37"/>
      <c r="Q534" s="37"/>
    </row>
    <row r="535" spans="10:17" x14ac:dyDescent="0.2">
      <c r="J535" s="37"/>
      <c r="K535" s="37"/>
      <c r="L535" s="37"/>
      <c r="M535" s="37"/>
      <c r="N535" s="37"/>
      <c r="O535" s="37"/>
      <c r="P535" s="37"/>
      <c r="Q535" s="37"/>
    </row>
    <row r="536" spans="10:17" x14ac:dyDescent="0.2">
      <c r="J536" s="37"/>
      <c r="K536" s="37"/>
      <c r="L536" s="37"/>
      <c r="M536" s="37"/>
      <c r="N536" s="37"/>
      <c r="O536" s="37"/>
      <c r="P536" s="37"/>
      <c r="Q536" s="37"/>
    </row>
    <row r="537" spans="10:17" x14ac:dyDescent="0.2">
      <c r="J537" s="37"/>
      <c r="K537" s="37"/>
      <c r="L537" s="37"/>
      <c r="M537" s="37"/>
      <c r="N537" s="37"/>
      <c r="O537" s="37"/>
      <c r="P537" s="37"/>
      <c r="Q537" s="37"/>
    </row>
    <row r="538" spans="10:17" x14ac:dyDescent="0.2">
      <c r="J538" s="37"/>
      <c r="K538" s="37"/>
      <c r="L538" s="37"/>
      <c r="M538" s="37"/>
      <c r="N538" s="37"/>
      <c r="O538" s="37"/>
      <c r="P538" s="37"/>
      <c r="Q538" s="37"/>
    </row>
    <row r="539" spans="10:17" x14ac:dyDescent="0.2">
      <c r="J539" s="37"/>
      <c r="K539" s="37"/>
      <c r="L539" s="37"/>
      <c r="M539" s="37"/>
      <c r="N539" s="37"/>
      <c r="O539" s="37"/>
      <c r="P539" s="37"/>
      <c r="Q539" s="37"/>
    </row>
    <row r="540" spans="10:17" x14ac:dyDescent="0.2">
      <c r="J540" s="37"/>
      <c r="K540" s="37"/>
      <c r="L540" s="37"/>
      <c r="M540" s="37"/>
      <c r="N540" s="37"/>
      <c r="O540" s="37"/>
      <c r="P540" s="37"/>
      <c r="Q540" s="37"/>
    </row>
    <row r="541" spans="10:17" x14ac:dyDescent="0.2">
      <c r="J541" s="37"/>
      <c r="K541" s="37"/>
      <c r="L541" s="37"/>
      <c r="M541" s="37"/>
      <c r="N541" s="37"/>
      <c r="O541" s="37"/>
      <c r="P541" s="37"/>
      <c r="Q541" s="37"/>
    </row>
    <row r="542" spans="10:17" x14ac:dyDescent="0.2">
      <c r="J542" s="37"/>
      <c r="K542" s="37"/>
      <c r="L542" s="37"/>
      <c r="M542" s="37"/>
      <c r="N542" s="37"/>
      <c r="O542" s="37"/>
      <c r="P542" s="37"/>
      <c r="Q542" s="37"/>
    </row>
    <row r="543" spans="10:17" x14ac:dyDescent="0.2">
      <c r="J543" s="37"/>
      <c r="K543" s="37"/>
      <c r="L543" s="37"/>
      <c r="M543" s="37"/>
      <c r="N543" s="37"/>
      <c r="O543" s="37"/>
      <c r="P543" s="37"/>
      <c r="Q543" s="37"/>
    </row>
    <row r="544" spans="10:17" x14ac:dyDescent="0.2">
      <c r="J544" s="37"/>
      <c r="K544" s="37"/>
      <c r="L544" s="37"/>
      <c r="M544" s="37"/>
      <c r="N544" s="37"/>
      <c r="O544" s="37"/>
      <c r="P544" s="37"/>
      <c r="Q544" s="37"/>
    </row>
    <row r="545" spans="10:17" x14ac:dyDescent="0.2">
      <c r="J545" s="37"/>
      <c r="K545" s="37"/>
      <c r="L545" s="37"/>
      <c r="M545" s="37"/>
      <c r="N545" s="37"/>
      <c r="O545" s="37"/>
      <c r="P545" s="37"/>
      <c r="Q545" s="37"/>
    </row>
    <row r="546" spans="10:17" x14ac:dyDescent="0.2">
      <c r="J546" s="37"/>
      <c r="K546" s="37"/>
      <c r="L546" s="37"/>
      <c r="M546" s="37"/>
      <c r="N546" s="37"/>
      <c r="O546" s="37"/>
      <c r="P546" s="37"/>
      <c r="Q546" s="37"/>
    </row>
    <row r="547" spans="10:17" x14ac:dyDescent="0.2">
      <c r="J547" s="37"/>
      <c r="K547" s="37"/>
      <c r="L547" s="37"/>
      <c r="M547" s="37"/>
      <c r="N547" s="37"/>
      <c r="O547" s="37"/>
      <c r="P547" s="37"/>
      <c r="Q547" s="37"/>
    </row>
    <row r="548" spans="10:17" x14ac:dyDescent="0.2">
      <c r="J548" s="37"/>
      <c r="K548" s="37"/>
      <c r="L548" s="37"/>
      <c r="M548" s="37"/>
      <c r="N548" s="37"/>
      <c r="O548" s="37"/>
      <c r="P548" s="37"/>
      <c r="Q548" s="37"/>
    </row>
    <row r="549" spans="10:17" x14ac:dyDescent="0.2">
      <c r="J549" s="37"/>
      <c r="K549" s="37"/>
      <c r="L549" s="37"/>
      <c r="M549" s="37"/>
      <c r="N549" s="37"/>
      <c r="O549" s="37"/>
      <c r="P549" s="37"/>
      <c r="Q549" s="37"/>
    </row>
    <row r="550" spans="10:17" x14ac:dyDescent="0.2">
      <c r="J550" s="37"/>
      <c r="K550" s="37"/>
      <c r="L550" s="37"/>
      <c r="M550" s="37"/>
      <c r="N550" s="37"/>
      <c r="O550" s="37"/>
      <c r="P550" s="37"/>
      <c r="Q550" s="37"/>
    </row>
    <row r="551" spans="10:17" x14ac:dyDescent="0.2">
      <c r="J551" s="37"/>
      <c r="K551" s="37"/>
      <c r="L551" s="37"/>
      <c r="M551" s="37"/>
      <c r="N551" s="37"/>
      <c r="O551" s="37"/>
      <c r="P551" s="37"/>
      <c r="Q551" s="37"/>
    </row>
    <row r="552" spans="10:17" x14ac:dyDescent="0.2">
      <c r="J552" s="37"/>
      <c r="K552" s="37"/>
      <c r="L552" s="37"/>
      <c r="M552" s="37"/>
      <c r="N552" s="37"/>
      <c r="O552" s="37"/>
      <c r="P552" s="37"/>
      <c r="Q552" s="37"/>
    </row>
    <row r="553" spans="10:17" x14ac:dyDescent="0.2">
      <c r="J553" s="37"/>
      <c r="K553" s="37"/>
      <c r="L553" s="37"/>
      <c r="M553" s="37"/>
      <c r="N553" s="37"/>
      <c r="O553" s="37"/>
      <c r="P553" s="37"/>
      <c r="Q553" s="37"/>
    </row>
    <row r="554" spans="10:17" x14ac:dyDescent="0.2">
      <c r="J554" s="37"/>
      <c r="K554" s="37"/>
      <c r="L554" s="37"/>
      <c r="M554" s="37"/>
      <c r="N554" s="37"/>
      <c r="O554" s="37"/>
      <c r="P554" s="37"/>
      <c r="Q554" s="37"/>
    </row>
    <row r="555" spans="10:17" x14ac:dyDescent="0.2">
      <c r="J555" s="37"/>
      <c r="K555" s="37"/>
      <c r="L555" s="37"/>
      <c r="M555" s="37"/>
      <c r="N555" s="37"/>
      <c r="O555" s="37"/>
      <c r="P555" s="37"/>
      <c r="Q555" s="37"/>
    </row>
    <row r="556" spans="10:17" x14ac:dyDescent="0.2">
      <c r="J556" s="37"/>
      <c r="K556" s="37"/>
      <c r="L556" s="37"/>
      <c r="M556" s="37"/>
      <c r="N556" s="37"/>
      <c r="O556" s="37"/>
      <c r="P556" s="37"/>
      <c r="Q556" s="37"/>
    </row>
    <row r="557" spans="10:17" x14ac:dyDescent="0.2">
      <c r="J557" s="37"/>
      <c r="K557" s="37"/>
      <c r="L557" s="37"/>
      <c r="M557" s="37"/>
      <c r="N557" s="37"/>
      <c r="O557" s="37"/>
      <c r="P557" s="37"/>
      <c r="Q557" s="37"/>
    </row>
    <row r="558" spans="10:17" x14ac:dyDescent="0.2">
      <c r="J558" s="37"/>
      <c r="K558" s="37"/>
      <c r="L558" s="37"/>
      <c r="M558" s="37"/>
      <c r="N558" s="37"/>
      <c r="O558" s="37"/>
      <c r="P558" s="37"/>
      <c r="Q558" s="37"/>
    </row>
    <row r="559" spans="10:17" x14ac:dyDescent="0.2">
      <c r="J559" s="37"/>
      <c r="K559" s="37"/>
      <c r="L559" s="37"/>
      <c r="M559" s="37"/>
      <c r="N559" s="37"/>
      <c r="O559" s="37"/>
      <c r="P559" s="37"/>
      <c r="Q559" s="37"/>
    </row>
    <row r="560" spans="10:17" x14ac:dyDescent="0.2">
      <c r="J560" s="37"/>
      <c r="K560" s="37"/>
      <c r="L560" s="37"/>
      <c r="M560" s="37"/>
      <c r="N560" s="37"/>
      <c r="O560" s="37"/>
      <c r="P560" s="37"/>
      <c r="Q560" s="37"/>
    </row>
    <row r="561" spans="10:17" x14ac:dyDescent="0.2">
      <c r="J561" s="37"/>
      <c r="K561" s="37"/>
      <c r="L561" s="37"/>
      <c r="M561" s="37"/>
      <c r="N561" s="37"/>
      <c r="O561" s="37"/>
      <c r="P561" s="37"/>
      <c r="Q561" s="37"/>
    </row>
    <row r="562" spans="10:17" x14ac:dyDescent="0.2">
      <c r="J562" s="37"/>
      <c r="K562" s="37"/>
      <c r="L562" s="37"/>
      <c r="M562" s="37"/>
      <c r="N562" s="37"/>
      <c r="O562" s="37"/>
      <c r="P562" s="37"/>
      <c r="Q562" s="37"/>
    </row>
    <row r="563" spans="10:17" x14ac:dyDescent="0.2">
      <c r="J563" s="37"/>
      <c r="K563" s="37"/>
      <c r="L563" s="37"/>
      <c r="M563" s="37"/>
      <c r="N563" s="37"/>
      <c r="O563" s="37"/>
      <c r="P563" s="37"/>
      <c r="Q563" s="37"/>
    </row>
    <row r="564" spans="10:17" x14ac:dyDescent="0.2">
      <c r="J564" s="37"/>
      <c r="K564" s="37"/>
      <c r="L564" s="37"/>
      <c r="M564" s="37"/>
      <c r="N564" s="37"/>
      <c r="O564" s="37"/>
      <c r="P564" s="37"/>
      <c r="Q564" s="37"/>
    </row>
    <row r="565" spans="10:17" x14ac:dyDescent="0.2">
      <c r="J565" s="37"/>
      <c r="K565" s="37"/>
      <c r="L565" s="37"/>
      <c r="M565" s="37"/>
      <c r="N565" s="37"/>
      <c r="O565" s="37"/>
      <c r="P565" s="37"/>
      <c r="Q565" s="37"/>
    </row>
    <row r="566" spans="10:17" x14ac:dyDescent="0.2">
      <c r="J566" s="37"/>
      <c r="K566" s="37"/>
      <c r="L566" s="37"/>
      <c r="M566" s="37"/>
      <c r="N566" s="37"/>
      <c r="O566" s="37"/>
      <c r="P566" s="37"/>
      <c r="Q566" s="37"/>
    </row>
    <row r="567" spans="10:17" x14ac:dyDescent="0.2">
      <c r="J567" s="37"/>
      <c r="K567" s="37"/>
      <c r="L567" s="37"/>
      <c r="M567" s="37"/>
      <c r="N567" s="37"/>
      <c r="O567" s="37"/>
      <c r="P567" s="37"/>
      <c r="Q567" s="37"/>
    </row>
    <row r="568" spans="10:17" x14ac:dyDescent="0.2">
      <c r="J568" s="37"/>
      <c r="K568" s="37"/>
      <c r="L568" s="37"/>
      <c r="M568" s="37"/>
      <c r="N568" s="37"/>
      <c r="O568" s="37"/>
      <c r="P568" s="37"/>
      <c r="Q568" s="37"/>
    </row>
    <row r="569" spans="10:17" x14ac:dyDescent="0.2">
      <c r="J569" s="37"/>
      <c r="K569" s="37"/>
      <c r="L569" s="37"/>
      <c r="M569" s="37"/>
      <c r="N569" s="37"/>
      <c r="O569" s="37"/>
      <c r="P569" s="37"/>
      <c r="Q569" s="37"/>
    </row>
    <row r="570" spans="10:17" x14ac:dyDescent="0.2">
      <c r="J570" s="37"/>
      <c r="K570" s="37"/>
      <c r="L570" s="37"/>
      <c r="M570" s="37"/>
      <c r="N570" s="37"/>
      <c r="O570" s="37"/>
      <c r="P570" s="37"/>
      <c r="Q570" s="37"/>
    </row>
    <row r="571" spans="10:17" x14ac:dyDescent="0.2">
      <c r="J571" s="37"/>
      <c r="K571" s="37"/>
      <c r="L571" s="37"/>
      <c r="M571" s="37"/>
      <c r="N571" s="37"/>
      <c r="O571" s="37"/>
      <c r="P571" s="37"/>
      <c r="Q571" s="37"/>
    </row>
    <row r="572" spans="10:17" x14ac:dyDescent="0.2">
      <c r="J572" s="37"/>
      <c r="K572" s="37"/>
      <c r="L572" s="37"/>
      <c r="M572" s="37"/>
      <c r="N572" s="37"/>
      <c r="O572" s="37"/>
      <c r="P572" s="37"/>
      <c r="Q572" s="37"/>
    </row>
    <row r="573" spans="10:17" x14ac:dyDescent="0.2">
      <c r="J573" s="37"/>
      <c r="K573" s="37"/>
      <c r="L573" s="37"/>
      <c r="M573" s="37"/>
      <c r="N573" s="37"/>
      <c r="O573" s="37"/>
      <c r="P573" s="37"/>
      <c r="Q573" s="37"/>
    </row>
    <row r="574" spans="10:17" x14ac:dyDescent="0.2">
      <c r="J574" s="37"/>
      <c r="K574" s="37"/>
      <c r="L574" s="37"/>
      <c r="M574" s="37"/>
      <c r="N574" s="37"/>
      <c r="O574" s="37"/>
      <c r="P574" s="37"/>
      <c r="Q574" s="37"/>
    </row>
    <row r="575" spans="10:17" x14ac:dyDescent="0.2">
      <c r="J575" s="37"/>
      <c r="K575" s="37"/>
      <c r="L575" s="37"/>
      <c r="M575" s="37"/>
      <c r="N575" s="37"/>
      <c r="O575" s="37"/>
      <c r="P575" s="37"/>
      <c r="Q575" s="37"/>
    </row>
    <row r="576" spans="10:17" x14ac:dyDescent="0.2">
      <c r="J576" s="37"/>
      <c r="K576" s="37"/>
      <c r="L576" s="37"/>
      <c r="M576" s="37"/>
      <c r="N576" s="37"/>
      <c r="O576" s="37"/>
      <c r="P576" s="37"/>
      <c r="Q576" s="37"/>
    </row>
    <row r="577" spans="10:17" x14ac:dyDescent="0.2">
      <c r="J577" s="37"/>
      <c r="K577" s="37"/>
      <c r="L577" s="37"/>
      <c r="M577" s="37"/>
      <c r="N577" s="37"/>
      <c r="O577" s="37"/>
      <c r="P577" s="37"/>
      <c r="Q577" s="37"/>
    </row>
    <row r="578" spans="10:17" x14ac:dyDescent="0.2">
      <c r="J578" s="37"/>
      <c r="K578" s="37"/>
      <c r="L578" s="37"/>
      <c r="M578" s="37"/>
      <c r="N578" s="37"/>
      <c r="O578" s="37"/>
      <c r="P578" s="37"/>
      <c r="Q578" s="37"/>
    </row>
    <row r="579" spans="10:17" x14ac:dyDescent="0.2">
      <c r="J579" s="37"/>
      <c r="K579" s="37"/>
      <c r="L579" s="37"/>
      <c r="M579" s="37"/>
      <c r="N579" s="37"/>
      <c r="O579" s="37"/>
      <c r="P579" s="37"/>
      <c r="Q579" s="37"/>
    </row>
    <row r="580" spans="10:17" x14ac:dyDescent="0.2">
      <c r="J580" s="37"/>
      <c r="K580" s="37"/>
      <c r="L580" s="37"/>
      <c r="M580" s="37"/>
      <c r="N580" s="37"/>
      <c r="O580" s="37"/>
      <c r="P580" s="37"/>
      <c r="Q580" s="37"/>
    </row>
    <row r="581" spans="10:17" x14ac:dyDescent="0.2">
      <c r="J581" s="37"/>
      <c r="K581" s="37"/>
      <c r="L581" s="37"/>
      <c r="M581" s="37"/>
      <c r="N581" s="37"/>
      <c r="O581" s="37"/>
      <c r="P581" s="37"/>
      <c r="Q581" s="37"/>
    </row>
    <row r="582" spans="10:17" x14ac:dyDescent="0.2">
      <c r="J582" s="37"/>
      <c r="K582" s="37"/>
      <c r="L582" s="37"/>
      <c r="M582" s="37"/>
      <c r="N582" s="37"/>
      <c r="O582" s="37"/>
      <c r="P582" s="37"/>
      <c r="Q582" s="37"/>
    </row>
    <row r="583" spans="10:17" x14ac:dyDescent="0.2">
      <c r="J583" s="37"/>
      <c r="K583" s="37"/>
      <c r="L583" s="37"/>
      <c r="M583" s="37"/>
      <c r="N583" s="37"/>
      <c r="O583" s="37"/>
      <c r="P583" s="37"/>
      <c r="Q583" s="37"/>
    </row>
    <row r="584" spans="10:17" x14ac:dyDescent="0.2">
      <c r="J584" s="37"/>
      <c r="K584" s="37"/>
      <c r="L584" s="37"/>
      <c r="M584" s="37"/>
      <c r="N584" s="37"/>
      <c r="O584" s="37"/>
      <c r="P584" s="37"/>
      <c r="Q584" s="37"/>
    </row>
    <row r="585" spans="10:17" x14ac:dyDescent="0.2">
      <c r="J585" s="37"/>
      <c r="K585" s="37"/>
      <c r="L585" s="37"/>
      <c r="M585" s="37"/>
      <c r="N585" s="37"/>
      <c r="O585" s="37"/>
      <c r="P585" s="37"/>
      <c r="Q585" s="37"/>
    </row>
    <row r="586" spans="10:17" x14ac:dyDescent="0.2">
      <c r="J586" s="37"/>
      <c r="K586" s="37"/>
      <c r="L586" s="37"/>
      <c r="M586" s="37"/>
      <c r="N586" s="37"/>
      <c r="O586" s="37"/>
      <c r="P586" s="37"/>
      <c r="Q586" s="37"/>
    </row>
    <row r="587" spans="10:17" x14ac:dyDescent="0.2">
      <c r="J587" s="37"/>
      <c r="K587" s="37"/>
      <c r="L587" s="37"/>
      <c r="M587" s="37"/>
      <c r="N587" s="37"/>
      <c r="O587" s="37"/>
      <c r="P587" s="37"/>
      <c r="Q587" s="37"/>
    </row>
    <row r="588" spans="10:17" x14ac:dyDescent="0.2">
      <c r="J588" s="37"/>
      <c r="K588" s="37"/>
      <c r="L588" s="37"/>
      <c r="M588" s="37"/>
      <c r="N588" s="37"/>
      <c r="O588" s="37"/>
      <c r="P588" s="37"/>
      <c r="Q588" s="37"/>
    </row>
    <row r="589" spans="10:17" x14ac:dyDescent="0.2">
      <c r="J589" s="37"/>
      <c r="K589" s="37"/>
      <c r="L589" s="37"/>
      <c r="M589" s="37"/>
      <c r="N589" s="37"/>
      <c r="O589" s="37"/>
      <c r="P589" s="37"/>
      <c r="Q589" s="37"/>
    </row>
    <row r="590" spans="10:17" x14ac:dyDescent="0.2">
      <c r="J590" s="37"/>
      <c r="K590" s="37"/>
      <c r="L590" s="37"/>
      <c r="M590" s="37"/>
      <c r="N590" s="37"/>
      <c r="O590" s="37"/>
      <c r="P590" s="37"/>
      <c r="Q590" s="37"/>
    </row>
    <row r="591" spans="10:17" x14ac:dyDescent="0.2">
      <c r="J591" s="37"/>
      <c r="K591" s="37"/>
      <c r="L591" s="37"/>
      <c r="M591" s="37"/>
      <c r="N591" s="37"/>
      <c r="O591" s="37"/>
      <c r="P591" s="37"/>
      <c r="Q591" s="37"/>
    </row>
    <row r="592" spans="10:17" x14ac:dyDescent="0.2">
      <c r="J592" s="37"/>
      <c r="K592" s="37"/>
      <c r="L592" s="37"/>
      <c r="M592" s="37"/>
      <c r="N592" s="37"/>
      <c r="O592" s="37"/>
      <c r="P592" s="37"/>
      <c r="Q592" s="37"/>
    </row>
    <row r="593" spans="10:17" x14ac:dyDescent="0.2">
      <c r="J593" s="37"/>
      <c r="K593" s="37"/>
      <c r="L593" s="37"/>
      <c r="M593" s="37"/>
      <c r="N593" s="37"/>
      <c r="O593" s="37"/>
      <c r="P593" s="37"/>
      <c r="Q593" s="37"/>
    </row>
    <row r="594" spans="10:17" x14ac:dyDescent="0.2">
      <c r="J594" s="37"/>
      <c r="K594" s="37"/>
      <c r="L594" s="37"/>
      <c r="M594" s="37"/>
      <c r="N594" s="37"/>
      <c r="O594" s="37"/>
      <c r="P594" s="37"/>
      <c r="Q594" s="37"/>
    </row>
    <row r="595" spans="10:17" x14ac:dyDescent="0.2">
      <c r="J595" s="37"/>
      <c r="K595" s="37"/>
      <c r="L595" s="37"/>
      <c r="M595" s="37"/>
      <c r="N595" s="37"/>
      <c r="O595" s="37"/>
      <c r="P595" s="37"/>
      <c r="Q595" s="37"/>
    </row>
    <row r="596" spans="10:17" x14ac:dyDescent="0.2">
      <c r="J596" s="37"/>
      <c r="K596" s="37"/>
      <c r="L596" s="37"/>
      <c r="M596" s="37"/>
      <c r="N596" s="37"/>
      <c r="O596" s="37"/>
      <c r="P596" s="37"/>
      <c r="Q596" s="37"/>
    </row>
    <row r="597" spans="10:17" x14ac:dyDescent="0.2">
      <c r="J597" s="37"/>
      <c r="K597" s="37"/>
      <c r="L597" s="37"/>
      <c r="M597" s="37"/>
      <c r="N597" s="37"/>
      <c r="O597" s="37"/>
      <c r="P597" s="37"/>
      <c r="Q597" s="37"/>
    </row>
    <row r="598" spans="10:17" x14ac:dyDescent="0.2">
      <c r="J598" s="37"/>
      <c r="K598" s="37"/>
      <c r="L598" s="37"/>
      <c r="M598" s="37"/>
      <c r="N598" s="37"/>
      <c r="O598" s="37"/>
      <c r="P598" s="37"/>
      <c r="Q598" s="37"/>
    </row>
    <row r="599" spans="10:17" x14ac:dyDescent="0.2">
      <c r="J599" s="37"/>
      <c r="K599" s="37"/>
      <c r="L599" s="37"/>
      <c r="M599" s="37"/>
      <c r="N599" s="37"/>
      <c r="O599" s="37"/>
      <c r="P599" s="37"/>
      <c r="Q599" s="37"/>
    </row>
    <row r="600" spans="10:17" x14ac:dyDescent="0.2">
      <c r="J600" s="37"/>
      <c r="K600" s="37"/>
      <c r="L600" s="37"/>
      <c r="M600" s="37"/>
      <c r="N600" s="37"/>
      <c r="O600" s="37"/>
      <c r="P600" s="37"/>
      <c r="Q600" s="37"/>
    </row>
    <row r="601" spans="10:17" x14ac:dyDescent="0.2">
      <c r="J601" s="37"/>
      <c r="K601" s="37"/>
      <c r="L601" s="37"/>
      <c r="M601" s="37"/>
      <c r="N601" s="37"/>
      <c r="O601" s="37"/>
      <c r="P601" s="37"/>
      <c r="Q601" s="37"/>
    </row>
    <row r="602" spans="10:17" x14ac:dyDescent="0.2">
      <c r="J602" s="37"/>
      <c r="K602" s="37"/>
      <c r="L602" s="37"/>
      <c r="M602" s="37"/>
      <c r="N602" s="37"/>
      <c r="O602" s="37"/>
      <c r="P602" s="37"/>
      <c r="Q602" s="37"/>
    </row>
    <row r="603" spans="10:17" x14ac:dyDescent="0.2">
      <c r="J603" s="37"/>
      <c r="K603" s="37"/>
      <c r="L603" s="37"/>
      <c r="M603" s="37"/>
      <c r="N603" s="37"/>
      <c r="O603" s="37"/>
      <c r="P603" s="37"/>
      <c r="Q603" s="37"/>
    </row>
    <row r="604" spans="10:17" x14ac:dyDescent="0.2">
      <c r="J604" s="37"/>
      <c r="K604" s="37"/>
      <c r="L604" s="37"/>
      <c r="M604" s="37"/>
      <c r="N604" s="37"/>
      <c r="O604" s="37"/>
      <c r="P604" s="37"/>
      <c r="Q604" s="37"/>
    </row>
    <row r="605" spans="10:17" x14ac:dyDescent="0.2">
      <c r="J605" s="37"/>
      <c r="K605" s="37"/>
      <c r="L605" s="37"/>
      <c r="M605" s="37"/>
      <c r="N605" s="37"/>
      <c r="O605" s="37"/>
      <c r="P605" s="37"/>
      <c r="Q605" s="37"/>
    </row>
    <row r="606" spans="10:17" x14ac:dyDescent="0.2">
      <c r="J606" s="37"/>
      <c r="K606" s="37"/>
      <c r="L606" s="37"/>
      <c r="M606" s="37"/>
      <c r="N606" s="37"/>
      <c r="O606" s="37"/>
      <c r="P606" s="37"/>
      <c r="Q606" s="37"/>
    </row>
    <row r="607" spans="10:17" x14ac:dyDescent="0.2">
      <c r="J607" s="37"/>
      <c r="K607" s="37"/>
      <c r="L607" s="37"/>
      <c r="M607" s="37"/>
      <c r="N607" s="37"/>
      <c r="O607" s="37"/>
      <c r="P607" s="37"/>
      <c r="Q607" s="37"/>
    </row>
    <row r="608" spans="10:17" x14ac:dyDescent="0.2">
      <c r="J608" s="37"/>
      <c r="K608" s="37"/>
      <c r="L608" s="37"/>
      <c r="M608" s="37"/>
      <c r="N608" s="37"/>
      <c r="O608" s="37"/>
      <c r="P608" s="37"/>
      <c r="Q608" s="37"/>
    </row>
    <row r="609" spans="10:17" x14ac:dyDescent="0.2">
      <c r="J609" s="37"/>
      <c r="K609" s="37"/>
      <c r="L609" s="37"/>
      <c r="M609" s="37"/>
      <c r="N609" s="37"/>
      <c r="O609" s="37"/>
      <c r="P609" s="37"/>
      <c r="Q609" s="37"/>
    </row>
    <row r="610" spans="10:17" x14ac:dyDescent="0.2">
      <c r="J610" s="37"/>
      <c r="K610" s="37"/>
      <c r="L610" s="37"/>
      <c r="M610" s="37"/>
      <c r="N610" s="37"/>
      <c r="O610" s="37"/>
      <c r="P610" s="37"/>
      <c r="Q610" s="37"/>
    </row>
    <row r="611" spans="10:17" x14ac:dyDescent="0.2">
      <c r="J611" s="37"/>
      <c r="K611" s="37"/>
      <c r="L611" s="37"/>
      <c r="M611" s="37"/>
      <c r="N611" s="37"/>
      <c r="O611" s="37"/>
      <c r="P611" s="37"/>
      <c r="Q611" s="37"/>
    </row>
    <row r="612" spans="10:17" x14ac:dyDescent="0.2">
      <c r="J612" s="37"/>
      <c r="K612" s="37"/>
      <c r="L612" s="37"/>
      <c r="M612" s="37"/>
      <c r="N612" s="37"/>
      <c r="O612" s="37"/>
      <c r="P612" s="37"/>
      <c r="Q612" s="37"/>
    </row>
    <row r="613" spans="10:17" x14ac:dyDescent="0.2">
      <c r="J613" s="37"/>
      <c r="K613" s="37"/>
      <c r="L613" s="37"/>
      <c r="M613" s="37"/>
      <c r="N613" s="37"/>
      <c r="O613" s="37"/>
      <c r="P613" s="37"/>
      <c r="Q613" s="37"/>
    </row>
    <row r="614" spans="10:17" x14ac:dyDescent="0.2">
      <c r="J614" s="37"/>
      <c r="K614" s="37"/>
      <c r="L614" s="37"/>
      <c r="M614" s="37"/>
      <c r="N614" s="37"/>
      <c r="O614" s="37"/>
      <c r="P614" s="37"/>
      <c r="Q614" s="37"/>
    </row>
    <row r="615" spans="10:17" x14ac:dyDescent="0.2">
      <c r="J615" s="37"/>
      <c r="K615" s="37"/>
      <c r="L615" s="37"/>
      <c r="M615" s="37"/>
      <c r="N615" s="37"/>
      <c r="O615" s="37"/>
      <c r="P615" s="37"/>
      <c r="Q615" s="37"/>
    </row>
    <row r="616" spans="10:17" x14ac:dyDescent="0.2">
      <c r="J616" s="37"/>
      <c r="K616" s="37"/>
      <c r="L616" s="37"/>
      <c r="M616" s="37"/>
      <c r="N616" s="37"/>
      <c r="O616" s="37"/>
      <c r="P616" s="37"/>
      <c r="Q616" s="37"/>
    </row>
    <row r="617" spans="10:17" x14ac:dyDescent="0.2">
      <c r="J617" s="37"/>
      <c r="K617" s="37"/>
      <c r="L617" s="37"/>
      <c r="M617" s="37"/>
      <c r="N617" s="37"/>
      <c r="O617" s="37"/>
      <c r="P617" s="37"/>
      <c r="Q617" s="37"/>
    </row>
    <row r="618" spans="10:17" x14ac:dyDescent="0.2">
      <c r="J618" s="37"/>
      <c r="K618" s="37"/>
      <c r="L618" s="37"/>
      <c r="M618" s="37"/>
      <c r="N618" s="37"/>
      <c r="O618" s="37"/>
      <c r="P618" s="37"/>
      <c r="Q618" s="37"/>
    </row>
    <row r="619" spans="10:17" x14ac:dyDescent="0.2">
      <c r="J619" s="37"/>
      <c r="K619" s="37"/>
      <c r="L619" s="37"/>
      <c r="M619" s="37"/>
      <c r="N619" s="37"/>
      <c r="O619" s="37"/>
      <c r="P619" s="37"/>
      <c r="Q619" s="37"/>
    </row>
    <row r="620" spans="10:17" x14ac:dyDescent="0.2">
      <c r="J620" s="37"/>
      <c r="K620" s="37"/>
      <c r="L620" s="37"/>
      <c r="M620" s="37"/>
      <c r="N620" s="37"/>
      <c r="O620" s="37"/>
      <c r="P620" s="37"/>
      <c r="Q620" s="37"/>
    </row>
    <row r="621" spans="10:17" x14ac:dyDescent="0.2">
      <c r="J621" s="37"/>
      <c r="K621" s="37"/>
      <c r="L621" s="37"/>
      <c r="M621" s="37"/>
      <c r="N621" s="37"/>
      <c r="O621" s="37"/>
      <c r="P621" s="37"/>
      <c r="Q621" s="37"/>
    </row>
    <row r="622" spans="10:17" x14ac:dyDescent="0.2">
      <c r="J622" s="37"/>
      <c r="K622" s="37"/>
      <c r="L622" s="37"/>
      <c r="M622" s="37"/>
      <c r="N622" s="37"/>
      <c r="O622" s="37"/>
      <c r="P622" s="37"/>
      <c r="Q622" s="37"/>
    </row>
    <row r="623" spans="10:17" x14ac:dyDescent="0.2">
      <c r="J623" s="37"/>
      <c r="K623" s="37"/>
      <c r="L623" s="37"/>
      <c r="M623" s="37"/>
      <c r="N623" s="37"/>
      <c r="O623" s="37"/>
      <c r="P623" s="37"/>
      <c r="Q623" s="37"/>
    </row>
    <row r="624" spans="10:17" x14ac:dyDescent="0.2">
      <c r="J624" s="37"/>
      <c r="K624" s="37"/>
      <c r="L624" s="37"/>
      <c r="M624" s="37"/>
      <c r="N624" s="37"/>
      <c r="O624" s="37"/>
      <c r="P624" s="37"/>
      <c r="Q624" s="37"/>
    </row>
    <row r="625" spans="10:17" x14ac:dyDescent="0.2">
      <c r="J625" s="37"/>
      <c r="K625" s="37"/>
      <c r="L625" s="37"/>
      <c r="M625" s="37"/>
      <c r="N625" s="37"/>
      <c r="O625" s="37"/>
      <c r="P625" s="37"/>
      <c r="Q625" s="37"/>
    </row>
    <row r="626" spans="10:17" x14ac:dyDescent="0.2">
      <c r="J626" s="37"/>
      <c r="K626" s="37"/>
      <c r="L626" s="37"/>
      <c r="M626" s="37"/>
      <c r="N626" s="37"/>
      <c r="O626" s="37"/>
      <c r="P626" s="37"/>
      <c r="Q626" s="37"/>
    </row>
    <row r="627" spans="10:17" x14ac:dyDescent="0.2">
      <c r="J627" s="37"/>
      <c r="K627" s="37"/>
      <c r="L627" s="37"/>
      <c r="M627" s="37"/>
      <c r="N627" s="37"/>
      <c r="O627" s="37"/>
      <c r="P627" s="37"/>
      <c r="Q627" s="37"/>
    </row>
    <row r="628" spans="10:17" x14ac:dyDescent="0.2">
      <c r="J628" s="37"/>
      <c r="K628" s="37"/>
      <c r="L628" s="37"/>
      <c r="M628" s="37"/>
      <c r="N628" s="37"/>
      <c r="O628" s="37"/>
      <c r="P628" s="37"/>
      <c r="Q628" s="37"/>
    </row>
    <row r="629" spans="10:17" x14ac:dyDescent="0.2">
      <c r="J629" s="37"/>
      <c r="K629" s="37"/>
      <c r="L629" s="37"/>
      <c r="M629" s="37"/>
      <c r="N629" s="37"/>
      <c r="O629" s="37"/>
      <c r="P629" s="37"/>
      <c r="Q629" s="37"/>
    </row>
    <row r="630" spans="10:17" x14ac:dyDescent="0.2">
      <c r="J630" s="37"/>
      <c r="K630" s="37"/>
      <c r="L630" s="37"/>
      <c r="M630" s="37"/>
      <c r="N630" s="37"/>
      <c r="O630" s="37"/>
      <c r="P630" s="37"/>
      <c r="Q630" s="37"/>
    </row>
    <row r="631" spans="10:17" x14ac:dyDescent="0.2">
      <c r="J631" s="37"/>
      <c r="K631" s="37"/>
      <c r="L631" s="37"/>
      <c r="M631" s="37"/>
      <c r="N631" s="37"/>
      <c r="O631" s="37"/>
      <c r="P631" s="37"/>
      <c r="Q631" s="37"/>
    </row>
    <row r="632" spans="10:17" x14ac:dyDescent="0.2">
      <c r="J632" s="37"/>
      <c r="K632" s="37"/>
      <c r="L632" s="37"/>
      <c r="M632" s="37"/>
      <c r="N632" s="37"/>
      <c r="O632" s="37"/>
      <c r="P632" s="37"/>
      <c r="Q632" s="37"/>
    </row>
    <row r="633" spans="10:17" x14ac:dyDescent="0.2">
      <c r="J633" s="37"/>
      <c r="K633" s="37"/>
      <c r="L633" s="37"/>
      <c r="M633" s="37"/>
      <c r="N633" s="37"/>
      <c r="O633" s="37"/>
      <c r="P633" s="37"/>
      <c r="Q633" s="37"/>
    </row>
    <row r="634" spans="10:17" x14ac:dyDescent="0.2">
      <c r="J634" s="37"/>
      <c r="K634" s="37"/>
      <c r="L634" s="37"/>
      <c r="M634" s="37"/>
      <c r="N634" s="37"/>
      <c r="O634" s="37"/>
      <c r="P634" s="37"/>
      <c r="Q634" s="37"/>
    </row>
    <row r="635" spans="10:17" x14ac:dyDescent="0.2">
      <c r="J635" s="37"/>
      <c r="K635" s="37"/>
      <c r="L635" s="37"/>
      <c r="M635" s="37"/>
      <c r="N635" s="37"/>
      <c r="O635" s="37"/>
      <c r="P635" s="37"/>
      <c r="Q635" s="37"/>
    </row>
    <row r="636" spans="10:17" x14ac:dyDescent="0.2">
      <c r="J636" s="37"/>
      <c r="K636" s="37"/>
      <c r="L636" s="37"/>
      <c r="M636" s="37"/>
      <c r="N636" s="37"/>
      <c r="O636" s="37"/>
      <c r="P636" s="37"/>
      <c r="Q636" s="37"/>
    </row>
    <row r="637" spans="10:17" x14ac:dyDescent="0.2">
      <c r="J637" s="37"/>
      <c r="K637" s="37"/>
      <c r="L637" s="37"/>
      <c r="M637" s="37"/>
      <c r="N637" s="37"/>
      <c r="O637" s="37"/>
      <c r="P637" s="37"/>
      <c r="Q637" s="37"/>
    </row>
    <row r="638" spans="10:17" x14ac:dyDescent="0.2">
      <c r="J638" s="37"/>
      <c r="K638" s="37"/>
      <c r="L638" s="37"/>
      <c r="M638" s="37"/>
      <c r="N638" s="37"/>
      <c r="O638" s="37"/>
      <c r="P638" s="37"/>
      <c r="Q638" s="37"/>
    </row>
    <row r="639" spans="10:17" x14ac:dyDescent="0.2">
      <c r="J639" s="37"/>
      <c r="K639" s="37"/>
      <c r="L639" s="37"/>
      <c r="M639" s="37"/>
      <c r="N639" s="37"/>
      <c r="O639" s="37"/>
      <c r="P639" s="37"/>
      <c r="Q639" s="37"/>
    </row>
    <row r="640" spans="10:17" x14ac:dyDescent="0.2">
      <c r="J640" s="37"/>
      <c r="K640" s="37"/>
      <c r="L640" s="37"/>
      <c r="M640" s="37"/>
      <c r="N640" s="37"/>
      <c r="O640" s="37"/>
      <c r="P640" s="37"/>
      <c r="Q640" s="37"/>
    </row>
    <row r="641" spans="10:17" x14ac:dyDescent="0.2">
      <c r="J641" s="37"/>
      <c r="K641" s="37"/>
      <c r="L641" s="37"/>
      <c r="M641" s="37"/>
      <c r="N641" s="37"/>
      <c r="O641" s="37"/>
      <c r="P641" s="37"/>
      <c r="Q641" s="37"/>
    </row>
    <row r="642" spans="10:17" x14ac:dyDescent="0.2">
      <c r="J642" s="37"/>
      <c r="K642" s="37"/>
      <c r="L642" s="37"/>
      <c r="M642" s="37"/>
      <c r="N642" s="37"/>
      <c r="O642" s="37"/>
      <c r="P642" s="37"/>
      <c r="Q642" s="37"/>
    </row>
    <row r="643" spans="10:17" x14ac:dyDescent="0.2">
      <c r="J643" s="37"/>
      <c r="K643" s="37"/>
      <c r="L643" s="37"/>
      <c r="M643" s="37"/>
      <c r="N643" s="37"/>
      <c r="O643" s="37"/>
      <c r="P643" s="37"/>
      <c r="Q643" s="37"/>
    </row>
    <row r="644" spans="10:17" x14ac:dyDescent="0.2">
      <c r="J644" s="37"/>
      <c r="K644" s="37"/>
      <c r="L644" s="37"/>
      <c r="M644" s="37"/>
      <c r="N644" s="37"/>
      <c r="O644" s="37"/>
      <c r="P644" s="37"/>
      <c r="Q644" s="37"/>
    </row>
    <row r="645" spans="10:17" x14ac:dyDescent="0.2">
      <c r="J645" s="37"/>
      <c r="K645" s="37"/>
      <c r="L645" s="37"/>
      <c r="M645" s="37"/>
      <c r="N645" s="37"/>
      <c r="O645" s="37"/>
      <c r="P645" s="37"/>
      <c r="Q645" s="37"/>
    </row>
    <row r="646" spans="10:17" x14ac:dyDescent="0.2">
      <c r="J646" s="37"/>
      <c r="K646" s="37"/>
      <c r="L646" s="37"/>
      <c r="M646" s="37"/>
      <c r="N646" s="37"/>
      <c r="O646" s="37"/>
      <c r="P646" s="37"/>
      <c r="Q646" s="37"/>
    </row>
    <row r="647" spans="10:17" x14ac:dyDescent="0.2">
      <c r="J647" s="37"/>
      <c r="K647" s="37"/>
      <c r="L647" s="37"/>
      <c r="M647" s="37"/>
      <c r="N647" s="37"/>
      <c r="O647" s="37"/>
      <c r="P647" s="37"/>
      <c r="Q647" s="37"/>
    </row>
    <row r="648" spans="10:17" x14ac:dyDescent="0.2">
      <c r="J648" s="37"/>
      <c r="K648" s="37"/>
      <c r="L648" s="37"/>
      <c r="M648" s="37"/>
      <c r="N648" s="37"/>
      <c r="O648" s="37"/>
      <c r="P648" s="37"/>
      <c r="Q648" s="37"/>
    </row>
    <row r="649" spans="10:17" x14ac:dyDescent="0.2">
      <c r="J649" s="37"/>
      <c r="K649" s="37"/>
      <c r="L649" s="37"/>
      <c r="M649" s="37"/>
      <c r="N649" s="37"/>
      <c r="O649" s="37"/>
      <c r="P649" s="37"/>
      <c r="Q649" s="37"/>
    </row>
    <row r="650" spans="10:17" x14ac:dyDescent="0.2">
      <c r="J650" s="37"/>
      <c r="K650" s="37"/>
      <c r="L650" s="37"/>
      <c r="M650" s="37"/>
      <c r="N650" s="37"/>
      <c r="O650" s="37"/>
      <c r="P650" s="37"/>
      <c r="Q650" s="37"/>
    </row>
    <row r="651" spans="10:17" x14ac:dyDescent="0.2">
      <c r="J651" s="37"/>
      <c r="K651" s="37"/>
      <c r="L651" s="37"/>
      <c r="M651" s="37"/>
      <c r="N651" s="37"/>
      <c r="O651" s="37"/>
      <c r="P651" s="37"/>
      <c r="Q651" s="37"/>
    </row>
    <row r="652" spans="10:17" x14ac:dyDescent="0.2">
      <c r="J652" s="37"/>
      <c r="K652" s="37"/>
      <c r="L652" s="37"/>
      <c r="M652" s="37"/>
      <c r="N652" s="37"/>
      <c r="O652" s="37"/>
      <c r="P652" s="37"/>
      <c r="Q652" s="37"/>
    </row>
    <row r="653" spans="10:17" x14ac:dyDescent="0.2">
      <c r="J653" s="37"/>
      <c r="K653" s="37"/>
      <c r="L653" s="37"/>
      <c r="M653" s="37"/>
      <c r="N653" s="37"/>
      <c r="O653" s="37"/>
      <c r="P653" s="37"/>
      <c r="Q653" s="37"/>
    </row>
    <row r="654" spans="10:17" x14ac:dyDescent="0.2">
      <c r="J654" s="37"/>
      <c r="K654" s="37"/>
      <c r="L654" s="37"/>
      <c r="M654" s="37"/>
      <c r="N654" s="37"/>
      <c r="O654" s="37"/>
      <c r="P654" s="37"/>
      <c r="Q654" s="37"/>
    </row>
    <row r="655" spans="10:17" x14ac:dyDescent="0.2">
      <c r="J655" s="37"/>
      <c r="K655" s="37"/>
      <c r="L655" s="37"/>
      <c r="M655" s="37"/>
      <c r="N655" s="37"/>
      <c r="O655" s="37"/>
      <c r="P655" s="37"/>
      <c r="Q655" s="37"/>
    </row>
    <row r="656" spans="10:17" x14ac:dyDescent="0.2">
      <c r="J656" s="37"/>
      <c r="K656" s="37"/>
      <c r="L656" s="37"/>
      <c r="M656" s="37"/>
      <c r="N656" s="37"/>
      <c r="O656" s="37"/>
      <c r="P656" s="37"/>
      <c r="Q656" s="37"/>
    </row>
    <row r="657" spans="10:17" x14ac:dyDescent="0.2">
      <c r="J657" s="37"/>
      <c r="K657" s="37"/>
      <c r="L657" s="37"/>
      <c r="M657" s="37"/>
      <c r="N657" s="37"/>
      <c r="O657" s="37"/>
      <c r="P657" s="37"/>
      <c r="Q657" s="37"/>
    </row>
    <row r="658" spans="10:17" x14ac:dyDescent="0.2">
      <c r="J658" s="37"/>
      <c r="K658" s="37"/>
      <c r="L658" s="37"/>
      <c r="M658" s="37"/>
      <c r="N658" s="37"/>
      <c r="O658" s="37"/>
      <c r="P658" s="37"/>
      <c r="Q658" s="37"/>
    </row>
    <row r="659" spans="10:17" x14ac:dyDescent="0.2">
      <c r="J659" s="37"/>
      <c r="K659" s="37"/>
      <c r="L659" s="37"/>
      <c r="M659" s="37"/>
      <c r="N659" s="37"/>
      <c r="O659" s="37"/>
      <c r="P659" s="37"/>
      <c r="Q659" s="37"/>
    </row>
    <row r="660" spans="10:17" x14ac:dyDescent="0.2">
      <c r="J660" s="37"/>
      <c r="K660" s="37"/>
      <c r="L660" s="37"/>
      <c r="M660" s="37"/>
      <c r="N660" s="37"/>
      <c r="O660" s="37"/>
      <c r="P660" s="37"/>
      <c r="Q660" s="37"/>
    </row>
    <row r="661" spans="10:17" x14ac:dyDescent="0.2">
      <c r="J661" s="37"/>
      <c r="K661" s="37"/>
      <c r="L661" s="37"/>
      <c r="M661" s="37"/>
      <c r="N661" s="37"/>
      <c r="O661" s="37"/>
      <c r="P661" s="37"/>
      <c r="Q661" s="37"/>
    </row>
    <row r="662" spans="10:17" x14ac:dyDescent="0.2">
      <c r="J662" s="37"/>
      <c r="K662" s="37"/>
      <c r="L662" s="37"/>
      <c r="M662" s="37"/>
      <c r="N662" s="37"/>
      <c r="O662" s="37"/>
      <c r="P662" s="37"/>
      <c r="Q662" s="37"/>
    </row>
    <row r="663" spans="10:17" x14ac:dyDescent="0.2">
      <c r="J663" s="37"/>
      <c r="K663" s="37"/>
      <c r="L663" s="37"/>
      <c r="M663" s="37"/>
      <c r="N663" s="37"/>
      <c r="O663" s="37"/>
      <c r="P663" s="37"/>
      <c r="Q663" s="37"/>
    </row>
    <row r="664" spans="10:17" x14ac:dyDescent="0.2">
      <c r="J664" s="37"/>
      <c r="K664" s="37"/>
      <c r="L664" s="37"/>
      <c r="M664" s="37"/>
      <c r="N664" s="37"/>
      <c r="O664" s="37"/>
      <c r="P664" s="37"/>
      <c r="Q664" s="37"/>
    </row>
    <row r="665" spans="10:17" x14ac:dyDescent="0.2">
      <c r="J665" s="37"/>
      <c r="K665" s="37"/>
      <c r="L665" s="37"/>
      <c r="M665" s="37"/>
      <c r="N665" s="37"/>
      <c r="O665" s="37"/>
      <c r="P665" s="37"/>
      <c r="Q665" s="37"/>
    </row>
    <row r="666" spans="10:17" x14ac:dyDescent="0.2">
      <c r="J666" s="37"/>
      <c r="K666" s="37"/>
      <c r="L666" s="37"/>
      <c r="M666" s="37"/>
      <c r="N666" s="37"/>
      <c r="O666" s="37"/>
      <c r="P666" s="37"/>
      <c r="Q666" s="37"/>
    </row>
    <row r="667" spans="10:17" x14ac:dyDescent="0.2">
      <c r="J667" s="37"/>
      <c r="K667" s="37"/>
      <c r="L667" s="37"/>
      <c r="M667" s="37"/>
      <c r="N667" s="37"/>
      <c r="O667" s="37"/>
      <c r="P667" s="37"/>
      <c r="Q667" s="37"/>
    </row>
    <row r="668" spans="10:17" x14ac:dyDescent="0.2">
      <c r="J668" s="37"/>
      <c r="K668" s="37"/>
      <c r="L668" s="37"/>
      <c r="M668" s="37"/>
      <c r="N668" s="37"/>
      <c r="O668" s="37"/>
      <c r="P668" s="37"/>
      <c r="Q668" s="37"/>
    </row>
    <row r="669" spans="10:17" x14ac:dyDescent="0.2">
      <c r="J669" s="37"/>
      <c r="K669" s="37"/>
      <c r="L669" s="37"/>
      <c r="M669" s="37"/>
      <c r="N669" s="37"/>
      <c r="O669" s="37"/>
      <c r="P669" s="37"/>
      <c r="Q669" s="37"/>
    </row>
    <row r="670" spans="10:17" x14ac:dyDescent="0.2">
      <c r="J670" s="37"/>
      <c r="K670" s="37"/>
      <c r="L670" s="37"/>
      <c r="M670" s="37"/>
      <c r="N670" s="37"/>
      <c r="O670" s="37"/>
      <c r="P670" s="37"/>
      <c r="Q670" s="37"/>
    </row>
    <row r="671" spans="10:17" x14ac:dyDescent="0.2">
      <c r="J671" s="37"/>
      <c r="K671" s="37"/>
      <c r="L671" s="37"/>
      <c r="M671" s="37"/>
      <c r="N671" s="37"/>
      <c r="O671" s="37"/>
      <c r="P671" s="37"/>
      <c r="Q671" s="37"/>
    </row>
    <row r="672" spans="10:17" x14ac:dyDescent="0.2">
      <c r="J672" s="37"/>
      <c r="K672" s="37"/>
      <c r="L672" s="37"/>
      <c r="M672" s="37"/>
      <c r="N672" s="37"/>
      <c r="O672" s="37"/>
      <c r="P672" s="37"/>
      <c r="Q672" s="37"/>
    </row>
    <row r="673" spans="10:17" x14ac:dyDescent="0.2">
      <c r="J673" s="37"/>
      <c r="K673" s="37"/>
      <c r="L673" s="37"/>
      <c r="M673" s="37"/>
      <c r="N673" s="37"/>
      <c r="O673" s="37"/>
      <c r="P673" s="37"/>
      <c r="Q673" s="37"/>
    </row>
    <row r="674" spans="10:17" x14ac:dyDescent="0.2">
      <c r="J674" s="37"/>
      <c r="K674" s="37"/>
      <c r="L674" s="37"/>
      <c r="M674" s="37"/>
      <c r="N674" s="37"/>
      <c r="O674" s="37"/>
      <c r="P674" s="37"/>
      <c r="Q674" s="37"/>
    </row>
    <row r="675" spans="10:17" x14ac:dyDescent="0.2">
      <c r="J675" s="37"/>
      <c r="K675" s="37"/>
      <c r="L675" s="37"/>
      <c r="M675" s="37"/>
      <c r="N675" s="37"/>
      <c r="O675" s="37"/>
      <c r="P675" s="37"/>
      <c r="Q675" s="37"/>
    </row>
    <row r="676" spans="10:17" x14ac:dyDescent="0.2">
      <c r="J676" s="37"/>
      <c r="K676" s="37"/>
      <c r="L676" s="37"/>
      <c r="M676" s="37"/>
      <c r="N676" s="37"/>
      <c r="O676" s="37"/>
      <c r="P676" s="37"/>
      <c r="Q676" s="37"/>
    </row>
    <row r="677" spans="10:17" x14ac:dyDescent="0.2">
      <c r="J677" s="37"/>
      <c r="K677" s="37"/>
      <c r="L677" s="37"/>
      <c r="M677" s="37"/>
      <c r="N677" s="37"/>
      <c r="O677" s="37"/>
      <c r="P677" s="37"/>
      <c r="Q677" s="37"/>
    </row>
    <row r="678" spans="10:17" x14ac:dyDescent="0.2">
      <c r="J678" s="37"/>
      <c r="K678" s="37"/>
      <c r="L678" s="37"/>
      <c r="M678" s="37"/>
      <c r="N678" s="37"/>
      <c r="O678" s="37"/>
      <c r="P678" s="37"/>
      <c r="Q678" s="37"/>
    </row>
    <row r="679" spans="10:17" x14ac:dyDescent="0.2">
      <c r="J679" s="37"/>
      <c r="K679" s="37"/>
      <c r="L679" s="37"/>
      <c r="M679" s="37"/>
      <c r="N679" s="37"/>
      <c r="O679" s="37"/>
      <c r="P679" s="37"/>
      <c r="Q679" s="37"/>
    </row>
    <row r="680" spans="10:17" x14ac:dyDescent="0.2">
      <c r="J680" s="37"/>
      <c r="K680" s="37"/>
      <c r="L680" s="37"/>
      <c r="M680" s="37"/>
      <c r="N680" s="37"/>
      <c r="O680" s="37"/>
      <c r="P680" s="37"/>
      <c r="Q680" s="37"/>
    </row>
    <row r="681" spans="10:17" x14ac:dyDescent="0.2">
      <c r="J681" s="37"/>
      <c r="K681" s="37"/>
      <c r="L681" s="37"/>
      <c r="M681" s="37"/>
      <c r="N681" s="37"/>
      <c r="O681" s="37"/>
      <c r="P681" s="37"/>
      <c r="Q681" s="37"/>
    </row>
    <row r="682" spans="10:17" x14ac:dyDescent="0.2">
      <c r="J682" s="37"/>
      <c r="K682" s="37"/>
      <c r="L682" s="37"/>
      <c r="M682" s="37"/>
      <c r="N682" s="37"/>
      <c r="O682" s="37"/>
      <c r="P682" s="37"/>
      <c r="Q682" s="37"/>
    </row>
    <row r="683" spans="10:17" x14ac:dyDescent="0.2">
      <c r="J683" s="37"/>
      <c r="K683" s="37"/>
      <c r="L683" s="37"/>
      <c r="M683" s="37"/>
      <c r="N683" s="37"/>
      <c r="O683" s="37"/>
      <c r="P683" s="37"/>
      <c r="Q683" s="37"/>
    </row>
    <row r="684" spans="10:17" x14ac:dyDescent="0.2">
      <c r="J684" s="37"/>
      <c r="K684" s="37"/>
      <c r="L684" s="37"/>
      <c r="M684" s="37"/>
      <c r="N684" s="37"/>
      <c r="O684" s="37"/>
      <c r="P684" s="37"/>
      <c r="Q684" s="37"/>
    </row>
    <row r="685" spans="10:17" x14ac:dyDescent="0.2">
      <c r="J685" s="37"/>
      <c r="K685" s="37"/>
      <c r="L685" s="37"/>
      <c r="M685" s="37"/>
      <c r="N685" s="37"/>
      <c r="O685" s="37"/>
      <c r="P685" s="37"/>
      <c r="Q685" s="37"/>
    </row>
    <row r="686" spans="10:17" x14ac:dyDescent="0.2">
      <c r="J686" s="37"/>
      <c r="K686" s="37"/>
      <c r="L686" s="37"/>
      <c r="M686" s="37"/>
      <c r="N686" s="37"/>
      <c r="O686" s="37"/>
      <c r="P686" s="37"/>
      <c r="Q686" s="37"/>
    </row>
    <row r="687" spans="10:17" x14ac:dyDescent="0.2">
      <c r="J687" s="37"/>
      <c r="K687" s="37"/>
      <c r="L687" s="37"/>
      <c r="M687" s="37"/>
      <c r="N687" s="37"/>
      <c r="O687" s="37"/>
      <c r="P687" s="37"/>
      <c r="Q687" s="37"/>
    </row>
    <row r="688" spans="10:17" x14ac:dyDescent="0.2">
      <c r="J688" s="37"/>
      <c r="K688" s="37"/>
      <c r="L688" s="37"/>
      <c r="M688" s="37"/>
      <c r="N688" s="37"/>
      <c r="O688" s="37"/>
      <c r="P688" s="37"/>
      <c r="Q688" s="37"/>
    </row>
    <row r="689" spans="10:17" x14ac:dyDescent="0.2">
      <c r="J689" s="37"/>
      <c r="K689" s="37"/>
      <c r="L689" s="37"/>
      <c r="M689" s="37"/>
      <c r="N689" s="37"/>
      <c r="O689" s="37"/>
      <c r="P689" s="37"/>
      <c r="Q689" s="37"/>
    </row>
    <row r="690" spans="10:17" x14ac:dyDescent="0.2">
      <c r="J690" s="37"/>
      <c r="K690" s="37"/>
      <c r="L690" s="37"/>
      <c r="M690" s="37"/>
      <c r="N690" s="37"/>
      <c r="O690" s="37"/>
      <c r="P690" s="37"/>
      <c r="Q690" s="37"/>
    </row>
    <row r="691" spans="10:17" x14ac:dyDescent="0.2">
      <c r="J691" s="37"/>
      <c r="K691" s="37"/>
      <c r="L691" s="37"/>
      <c r="M691" s="37"/>
      <c r="N691" s="37"/>
      <c r="O691" s="37"/>
      <c r="P691" s="37"/>
      <c r="Q691" s="37"/>
    </row>
    <row r="692" spans="10:17" x14ac:dyDescent="0.2">
      <c r="J692" s="37"/>
      <c r="K692" s="37"/>
      <c r="L692" s="37"/>
      <c r="M692" s="37"/>
      <c r="N692" s="37"/>
      <c r="O692" s="37"/>
      <c r="P692" s="37"/>
      <c r="Q692" s="37"/>
    </row>
    <row r="693" spans="10:17" x14ac:dyDescent="0.2">
      <c r="J693" s="37"/>
      <c r="K693" s="37"/>
      <c r="L693" s="37"/>
      <c r="M693" s="37"/>
      <c r="N693" s="37"/>
      <c r="O693" s="37"/>
      <c r="P693" s="37"/>
      <c r="Q693" s="37"/>
    </row>
    <row r="694" spans="10:17" x14ac:dyDescent="0.2">
      <c r="J694" s="37"/>
      <c r="K694" s="37"/>
      <c r="L694" s="37"/>
      <c r="M694" s="37"/>
      <c r="N694" s="37"/>
      <c r="O694" s="37"/>
      <c r="P694" s="37"/>
      <c r="Q694" s="37"/>
    </row>
    <row r="695" spans="10:17" x14ac:dyDescent="0.2">
      <c r="J695" s="37"/>
      <c r="K695" s="37"/>
      <c r="L695" s="37"/>
      <c r="M695" s="37"/>
      <c r="N695" s="37"/>
      <c r="O695" s="37"/>
      <c r="P695" s="37"/>
      <c r="Q695" s="37"/>
    </row>
    <row r="696" spans="10:17" x14ac:dyDescent="0.2">
      <c r="J696" s="37"/>
      <c r="K696" s="37"/>
      <c r="L696" s="37"/>
      <c r="M696" s="37"/>
      <c r="N696" s="37"/>
      <c r="O696" s="37"/>
      <c r="P696" s="37"/>
      <c r="Q696" s="37"/>
    </row>
    <row r="697" spans="10:17" x14ac:dyDescent="0.2">
      <c r="J697" s="37"/>
      <c r="K697" s="37"/>
      <c r="L697" s="37"/>
      <c r="M697" s="37"/>
      <c r="N697" s="37"/>
      <c r="O697" s="37"/>
      <c r="P697" s="37"/>
      <c r="Q697" s="37"/>
    </row>
    <row r="698" spans="10:17" x14ac:dyDescent="0.2">
      <c r="J698" s="37"/>
      <c r="K698" s="37"/>
      <c r="L698" s="37"/>
      <c r="M698" s="37"/>
      <c r="N698" s="37"/>
      <c r="O698" s="37"/>
      <c r="P698" s="37"/>
      <c r="Q698" s="37"/>
    </row>
    <row r="699" spans="10:17" x14ac:dyDescent="0.2">
      <c r="J699" s="37"/>
      <c r="K699" s="37"/>
      <c r="L699" s="37"/>
      <c r="M699" s="37"/>
      <c r="N699" s="37"/>
      <c r="O699" s="37"/>
      <c r="P699" s="37"/>
      <c r="Q699" s="37"/>
    </row>
    <row r="700" spans="10:17" x14ac:dyDescent="0.2">
      <c r="J700" s="37"/>
      <c r="K700" s="37"/>
      <c r="L700" s="37"/>
      <c r="M700" s="37"/>
      <c r="N700" s="37"/>
      <c r="O700" s="37"/>
      <c r="P700" s="37"/>
      <c r="Q700" s="37"/>
    </row>
    <row r="701" spans="10:17" x14ac:dyDescent="0.2">
      <c r="J701" s="37"/>
      <c r="K701" s="37"/>
      <c r="L701" s="37"/>
      <c r="M701" s="37"/>
      <c r="N701" s="37"/>
      <c r="O701" s="37"/>
      <c r="P701" s="37"/>
      <c r="Q701" s="37"/>
    </row>
    <row r="702" spans="10:17" x14ac:dyDescent="0.2">
      <c r="J702" s="37"/>
      <c r="K702" s="37"/>
      <c r="L702" s="37"/>
      <c r="M702" s="37"/>
      <c r="N702" s="37"/>
      <c r="O702" s="37"/>
      <c r="P702" s="37"/>
      <c r="Q702" s="37"/>
    </row>
    <row r="703" spans="10:17" x14ac:dyDescent="0.2">
      <c r="J703" s="37"/>
      <c r="K703" s="37"/>
      <c r="L703" s="37"/>
      <c r="M703" s="37"/>
      <c r="N703" s="37"/>
      <c r="O703" s="37"/>
      <c r="P703" s="37"/>
      <c r="Q703" s="37"/>
    </row>
    <row r="704" spans="10:17" x14ac:dyDescent="0.2">
      <c r="J704" s="37"/>
      <c r="K704" s="37"/>
      <c r="L704" s="37"/>
      <c r="M704" s="37"/>
      <c r="N704" s="37"/>
      <c r="O704" s="37"/>
      <c r="P704" s="37"/>
      <c r="Q704" s="37"/>
    </row>
    <row r="705" spans="10:17" x14ac:dyDescent="0.2">
      <c r="J705" s="37"/>
      <c r="K705" s="37"/>
      <c r="L705" s="37"/>
      <c r="M705" s="37"/>
      <c r="N705" s="37"/>
      <c r="O705" s="37"/>
      <c r="P705" s="37"/>
      <c r="Q705" s="37"/>
    </row>
  </sheetData>
  <conditionalFormatting sqref="J8:N8">
    <cfRule type="cellIs" dxfId="5" priority="5" operator="greaterThan">
      <formula>1</formula>
    </cfRule>
    <cfRule type="cellIs" dxfId="4" priority="6" operator="lessThan">
      <formula>1</formula>
    </cfRule>
  </conditionalFormatting>
  <conditionalFormatting sqref="O8:Q8 S8">
    <cfRule type="cellIs" dxfId="3" priority="3" operator="greaterThan">
      <formula>1</formula>
    </cfRule>
    <cfRule type="cellIs" dxfId="2" priority="4" operator="lessThan">
      <formula>1</formula>
    </cfRule>
  </conditionalFormatting>
  <conditionalFormatting sqref="R8">
    <cfRule type="cellIs" dxfId="1" priority="1" operator="greaterThan">
      <formula>1</formula>
    </cfRule>
    <cfRule type="cellIs" dxfId="0" priority="2" operator="lessThan">
      <formula>1</formula>
    </cfRule>
  </conditionalFormatting>
  <dataValidations count="3">
    <dataValidation type="list" allowBlank="1" showInputMessage="1" showErrorMessage="1" sqref="G10:G498">
      <formula1>IF(pgmcheck=1,OFFSET(AgencyProgram,MATCH((AgyCode),AgencyProgram,0)-1,5,COUNTIF(AgencyProgram,AgyCode)),$A$2)</formula1>
    </dataValidation>
    <dataValidation type="list" allowBlank="1" showInputMessage="1" showErrorMessage="1" sqref="F10:F498">
      <formula1>Agency</formula1>
    </dataValidation>
    <dataValidation type="list" allowBlank="1" showInputMessage="1" showErrorMessage="1" errorTitle="Invalid fund For agency" sqref="I9:I498">
      <formula1>IF(AgyChoice=1,FundList,OFFSET(AgencyFund,MATCH((Agency),AgencyFund,0)-1,1,COUNTIF(AgencyFund,Agency)))</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locked="0" defaultSize="0" autoLine="0" autoPict="0" macro="[0]!UpdateForm">
                <anchor moveWithCells="1">
                  <from>
                    <xdr:col>5</xdr:col>
                    <xdr:colOff>95250</xdr:colOff>
                    <xdr:row>2</xdr:row>
                    <xdr:rowOff>19050</xdr:rowOff>
                  </from>
                  <to>
                    <xdr:col>6</xdr:col>
                    <xdr:colOff>323850</xdr:colOff>
                    <xdr:row>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IF(AND(LEFT(F10,3)="300",LEFT(G10,3)="030"),ActiveFunds!$Z$5:$Z$8,IF(AND(LEFT(F10,3)="300",LEFT(G10,3)="040"),ActiveFunds!$Z$9:$Z$12,$A$3))</xm:f>
          </x14:formula1>
          <xm:sqref>H10:H510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341"/>
  <sheetViews>
    <sheetView workbookViewId="0">
      <selection activeCell="F341" sqref="F341"/>
    </sheetView>
  </sheetViews>
  <sheetFormatPr defaultRowHeight="12.75" x14ac:dyDescent="0.2"/>
  <cols>
    <col min="1" max="1" width="18" customWidth="1"/>
    <col min="2" max="3" width="20.5703125" customWidth="1"/>
    <col min="4" max="4" width="10.85546875" customWidth="1"/>
    <col min="5" max="5" width="11.28515625" customWidth="1"/>
    <col min="6" max="6" width="38.140625" bestFit="1" customWidth="1"/>
    <col min="7" max="7" width="14.42578125" customWidth="1"/>
    <col min="8" max="8" width="19.42578125" customWidth="1"/>
    <col min="9" max="9" width="55.140625" bestFit="1" customWidth="1"/>
    <col min="10" max="10" width="11.140625" customWidth="1"/>
    <col min="11" max="11" width="12.85546875" customWidth="1"/>
    <col min="12" max="12" width="11.7109375" customWidth="1"/>
    <col min="13" max="13" width="12.85546875" customWidth="1"/>
    <col min="14" max="14" width="10.5703125" customWidth="1"/>
    <col min="23" max="23" width="10.28515625" bestFit="1" customWidth="1"/>
    <col min="27" max="27" width="27.28515625" bestFit="1" customWidth="1"/>
  </cols>
  <sheetData>
    <row r="1" spans="1:36" ht="60" x14ac:dyDescent="0.25">
      <c r="A1" s="27" t="s">
        <v>156</v>
      </c>
      <c r="B1" s="28" t="s">
        <v>157</v>
      </c>
      <c r="C1" s="28" t="s">
        <v>165</v>
      </c>
      <c r="D1" s="29" t="s">
        <v>132</v>
      </c>
      <c r="E1" s="29" t="s">
        <v>121</v>
      </c>
      <c r="F1" s="29" t="s">
        <v>0</v>
      </c>
      <c r="G1" s="29" t="s">
        <v>150</v>
      </c>
      <c r="H1" s="28" t="s">
        <v>159</v>
      </c>
      <c r="I1" s="29" t="s">
        <v>160</v>
      </c>
      <c r="J1" s="38" t="str">
        <f>IF(FundSplits!J7="","",FundSplits!J7)</f>
        <v>Auditor</v>
      </c>
      <c r="K1" s="38" t="str">
        <f>IF(FundSplits!K7="","",FundSplits!K7)</f>
        <v>AttGen</v>
      </c>
      <c r="L1" s="38" t="str">
        <f>IF(FundSplits!L7="","",FundSplits!L7)</f>
        <v>OAH</v>
      </c>
      <c r="M1" s="38" t="str">
        <f>IF(FundSplits!M7="","",FundSplits!M7)</f>
        <v>Facilities &amp; Services Only</v>
      </c>
      <c r="N1" s="38" t="str">
        <f>IF(FundSplits!N7="","",FundSplits!N7)</f>
        <v>CTS</v>
      </c>
      <c r="O1" s="38" t="str">
        <f>IF(FundSplits!O7="","",FundSplits!O7)</f>
        <v xml:space="preserve">Debt Services </v>
      </c>
      <c r="P1" s="38" t="str">
        <f>IF(FundSplits!P7="","",FundSplits!P7)</f>
        <v>Workers' Comp</v>
      </c>
      <c r="Q1" s="38" t="str">
        <f>IF(FundSplits!Q7="","",FundSplits!Q7)</f>
        <v>All Other</v>
      </c>
      <c r="R1" s="38" t="s">
        <v>1341</v>
      </c>
      <c r="S1" s="38" t="s">
        <v>1342</v>
      </c>
      <c r="T1" s="38" t="str">
        <f>IF(FundSplits!T7="","",FundSplits!T7)</f>
        <v/>
      </c>
      <c r="U1" s="38" t="str">
        <f>IF(FundSplits!U7="","",FundSplits!U7)</f>
        <v/>
      </c>
      <c r="V1" s="38" t="str">
        <f>IF(FundSplits!V7="","",FundSplits!V7)</f>
        <v/>
      </c>
      <c r="W1" s="38" t="str">
        <f>IF(FundSplits!W7="","",FundSplits!W7)</f>
        <v/>
      </c>
      <c r="X1" s="38" t="str">
        <f>IF(FundSplits!X7="","",FundSplits!X7)</f>
        <v/>
      </c>
      <c r="Y1" s="38" t="str">
        <f>IF(FundSplits!Y7="","",FundSplits!Y7)</f>
        <v/>
      </c>
      <c r="Z1" s="38" t="str">
        <f>IF(FundSplits!Z7="","",FundSplits!Z7)</f>
        <v/>
      </c>
      <c r="AA1" s="38" t="str">
        <f>IF(FundSplits!AA7="","",FundSplits!AA7)</f>
        <v/>
      </c>
      <c r="AB1" s="38" t="str">
        <f>IF(FundSplits!AB7="","",FundSplits!AB7)</f>
        <v/>
      </c>
      <c r="AC1" s="38" t="str">
        <f>IF(FundSplits!AC7="","",FundSplits!AC7)</f>
        <v/>
      </c>
      <c r="AD1" s="38" t="str">
        <f>IF(FundSplits!AD7="","",FundSplits!AD7)</f>
        <v/>
      </c>
      <c r="AE1" s="38" t="str">
        <f>IF(FundSplits!AE7="","",FundSplits!AE7)</f>
        <v/>
      </c>
      <c r="AG1" s="5" t="s">
        <v>168</v>
      </c>
      <c r="AH1">
        <f>COUNTIF(A:A,AgyCode)</f>
        <v>1</v>
      </c>
    </row>
    <row r="2" spans="1:36" ht="15" x14ac:dyDescent="0.25">
      <c r="A2" s="18" t="str">
        <f t="shared" ref="A2:A33" si="0">LEFT(F2,3)</f>
        <v>011</v>
      </c>
      <c r="B2" s="20" t="str">
        <f t="shared" ref="B2:B33" si="1">IF(G2="","",LEFT(G2,3))</f>
        <v/>
      </c>
      <c r="C2" s="20" t="str">
        <f t="shared" ref="C2:C33" si="2">IF(H2="","",LEFT(H2,4))</f>
        <v/>
      </c>
      <c r="D2" s="19" t="str">
        <f t="shared" ref="D2:D33" si="3">LEFT(I2,3)</f>
        <v>001</v>
      </c>
      <c r="E2" s="20" t="str">
        <f t="shared" ref="E2:E33" si="4">MID(I2,5,1)</f>
        <v>1</v>
      </c>
      <c r="F2" s="63" t="s">
        <v>166</v>
      </c>
      <c r="G2" s="4"/>
      <c r="H2" s="4"/>
      <c r="I2" s="4" t="s">
        <v>167</v>
      </c>
      <c r="J2" s="64">
        <v>1</v>
      </c>
      <c r="K2" s="64">
        <v>1</v>
      </c>
      <c r="L2" s="64">
        <v>1</v>
      </c>
      <c r="M2" s="64">
        <v>1</v>
      </c>
      <c r="N2" s="64">
        <v>1</v>
      </c>
      <c r="O2" s="64">
        <v>1</v>
      </c>
      <c r="P2" s="64">
        <v>1</v>
      </c>
      <c r="Q2" s="64">
        <v>1</v>
      </c>
      <c r="R2" s="6">
        <v>1</v>
      </c>
      <c r="S2" s="6">
        <v>1</v>
      </c>
      <c r="V2">
        <f>SUMPRODUCT(--(FundSplits!$D$2:$D$335="001"),--(FundSplits!$E$2:$E$335="1"),FundSplits!$J$2:$J$335)</f>
        <v>1</v>
      </c>
      <c r="W2" s="82">
        <f>SUM(J2:J198)</f>
        <v>64.999999999999986</v>
      </c>
      <c r="AJ2">
        <f>VLOOKUP(A2&amp;D2&amp;"-"&amp;E2,ActiveFunds!$AH$4:$AI$787,2,0)</f>
        <v>0</v>
      </c>
    </row>
    <row r="3" spans="1:36" ht="15" x14ac:dyDescent="0.25">
      <c r="A3" s="18" t="str">
        <f t="shared" si="0"/>
        <v>012</v>
      </c>
      <c r="B3" s="20" t="str">
        <f t="shared" si="1"/>
        <v/>
      </c>
      <c r="C3" s="20" t="str">
        <f t="shared" si="2"/>
        <v/>
      </c>
      <c r="D3" s="19" t="str">
        <f t="shared" si="3"/>
        <v>001</v>
      </c>
      <c r="E3" s="20" t="str">
        <f t="shared" si="4"/>
        <v>1</v>
      </c>
      <c r="F3" s="63" t="s">
        <v>287</v>
      </c>
      <c r="G3" s="4"/>
      <c r="H3" s="4"/>
      <c r="I3" s="4" t="s">
        <v>167</v>
      </c>
      <c r="J3" s="64">
        <v>1</v>
      </c>
      <c r="K3" s="64">
        <v>1</v>
      </c>
      <c r="L3" s="64">
        <v>1</v>
      </c>
      <c r="M3" s="64">
        <v>1</v>
      </c>
      <c r="N3" s="64">
        <v>1</v>
      </c>
      <c r="O3" s="64">
        <v>1</v>
      </c>
      <c r="P3" s="64">
        <v>1</v>
      </c>
      <c r="Q3" s="64">
        <v>1</v>
      </c>
      <c r="R3" s="6">
        <v>1</v>
      </c>
      <c r="S3" s="6">
        <v>1</v>
      </c>
      <c r="AJ3">
        <f>VLOOKUP(A3&amp;D3&amp;"-"&amp;E3,ActiveFunds!$AH$4:$AI$787,2,0)</f>
        <v>0</v>
      </c>
    </row>
    <row r="4" spans="1:36" ht="15" x14ac:dyDescent="0.25">
      <c r="A4" s="18" t="str">
        <f t="shared" si="0"/>
        <v>013</v>
      </c>
      <c r="B4" s="20" t="str">
        <f t="shared" si="1"/>
        <v/>
      </c>
      <c r="C4" s="20" t="str">
        <f t="shared" si="2"/>
        <v/>
      </c>
      <c r="D4" s="19" t="str">
        <f t="shared" si="3"/>
        <v>108</v>
      </c>
      <c r="E4" s="20" t="str">
        <f t="shared" si="4"/>
        <v>1</v>
      </c>
      <c r="F4" s="63" t="s">
        <v>291</v>
      </c>
      <c r="G4" s="4"/>
      <c r="H4" s="4"/>
      <c r="I4" s="4" t="s">
        <v>283</v>
      </c>
      <c r="J4" s="64">
        <v>1</v>
      </c>
      <c r="K4" s="64">
        <v>1</v>
      </c>
      <c r="L4" s="64">
        <v>1</v>
      </c>
      <c r="M4" s="64">
        <v>1</v>
      </c>
      <c r="N4" s="64">
        <v>1</v>
      </c>
      <c r="O4" s="64">
        <v>1</v>
      </c>
      <c r="P4" s="64">
        <v>1</v>
      </c>
      <c r="Q4" s="64">
        <v>1</v>
      </c>
      <c r="R4" s="6">
        <v>1</v>
      </c>
      <c r="S4" s="6">
        <v>1</v>
      </c>
      <c r="AJ4">
        <f>VLOOKUP(A4&amp;D4&amp;"-"&amp;E4,ActiveFunds!$AH$4:$AI$787,2,0)</f>
        <v>1</v>
      </c>
    </row>
    <row r="5" spans="1:36" ht="15" x14ac:dyDescent="0.25">
      <c r="A5" s="18" t="str">
        <f t="shared" si="0"/>
        <v>014</v>
      </c>
      <c r="B5" s="20" t="str">
        <f t="shared" si="1"/>
        <v/>
      </c>
      <c r="C5" s="20" t="str">
        <f t="shared" si="2"/>
        <v/>
      </c>
      <c r="D5" s="19" t="str">
        <f t="shared" si="3"/>
        <v>553</v>
      </c>
      <c r="E5" s="20" t="str">
        <f t="shared" si="4"/>
        <v>1</v>
      </c>
      <c r="F5" s="63" t="s">
        <v>293</v>
      </c>
      <c r="G5" s="4"/>
      <c r="H5" s="4"/>
      <c r="I5" s="4" t="s">
        <v>170</v>
      </c>
      <c r="J5" s="64">
        <v>1</v>
      </c>
      <c r="K5" s="64">
        <v>1</v>
      </c>
      <c r="L5" s="64">
        <v>1</v>
      </c>
      <c r="M5" s="64">
        <v>1</v>
      </c>
      <c r="N5" s="64">
        <v>1</v>
      </c>
      <c r="O5" s="64">
        <v>1</v>
      </c>
      <c r="P5" s="64">
        <v>1</v>
      </c>
      <c r="Q5" s="64">
        <v>1</v>
      </c>
      <c r="R5" s="6">
        <v>1</v>
      </c>
      <c r="S5" s="6">
        <v>1</v>
      </c>
      <c r="AJ5">
        <f>VLOOKUP(A5&amp;D5&amp;"-"&amp;E5,ActiveFunds!$AH$4:$AI$787,2,0)</f>
        <v>0</v>
      </c>
    </row>
    <row r="6" spans="1:36" x14ac:dyDescent="0.2">
      <c r="A6" s="39" t="str">
        <f t="shared" si="0"/>
        <v>020</v>
      </c>
      <c r="B6" s="40" t="str">
        <f t="shared" si="1"/>
        <v/>
      </c>
      <c r="C6" s="40" t="str">
        <f t="shared" si="2"/>
        <v/>
      </c>
      <c r="D6" s="40" t="str">
        <f t="shared" si="3"/>
        <v>553</v>
      </c>
      <c r="E6" s="20" t="str">
        <f t="shared" si="4"/>
        <v>1</v>
      </c>
      <c r="F6" s="63" t="s">
        <v>169</v>
      </c>
      <c r="G6" s="4"/>
      <c r="H6" s="4"/>
      <c r="I6" s="4" t="s">
        <v>170</v>
      </c>
      <c r="J6" s="64">
        <v>1</v>
      </c>
      <c r="K6" s="64">
        <v>1</v>
      </c>
      <c r="L6" s="64">
        <v>1</v>
      </c>
      <c r="M6" s="64">
        <v>1</v>
      </c>
      <c r="N6" s="64">
        <v>1</v>
      </c>
      <c r="O6" s="64">
        <v>1</v>
      </c>
      <c r="P6" s="64">
        <v>1</v>
      </c>
      <c r="Q6" s="64">
        <v>1</v>
      </c>
      <c r="R6" s="6">
        <v>1</v>
      </c>
      <c r="S6" s="6">
        <v>1</v>
      </c>
      <c r="AJ6">
        <f>VLOOKUP(A6&amp;D6&amp;"-"&amp;E6,ActiveFunds!$AH$4:$AI$787,2,0)</f>
        <v>0</v>
      </c>
    </row>
    <row r="7" spans="1:36" ht="15" x14ac:dyDescent="0.25">
      <c r="A7" s="18" t="str">
        <f t="shared" si="0"/>
        <v>035</v>
      </c>
      <c r="B7" s="20" t="str">
        <f t="shared" si="1"/>
        <v/>
      </c>
      <c r="C7" s="20" t="str">
        <f t="shared" si="2"/>
        <v/>
      </c>
      <c r="D7" s="19" t="str">
        <f t="shared" si="3"/>
        <v>600</v>
      </c>
      <c r="E7" s="20" t="str">
        <f t="shared" si="4"/>
        <v>1</v>
      </c>
      <c r="F7" s="63" t="s">
        <v>298</v>
      </c>
      <c r="G7" s="4"/>
      <c r="H7" s="4"/>
      <c r="I7" s="4" t="s">
        <v>317</v>
      </c>
      <c r="J7" s="64">
        <v>1</v>
      </c>
      <c r="K7" s="64">
        <v>1</v>
      </c>
      <c r="L7" s="64">
        <v>1</v>
      </c>
      <c r="M7" s="64">
        <v>1</v>
      </c>
      <c r="N7" s="64">
        <v>1</v>
      </c>
      <c r="O7" s="64">
        <v>1</v>
      </c>
      <c r="P7" s="64">
        <v>1</v>
      </c>
      <c r="Q7" s="64">
        <v>1</v>
      </c>
      <c r="R7" s="6">
        <v>1</v>
      </c>
      <c r="S7" s="6">
        <v>1</v>
      </c>
      <c r="AJ7">
        <f>VLOOKUP(A7&amp;D7&amp;"-"&amp;E7,ActiveFunds!$AH$4:$AI$787,2,0)</f>
        <v>0</v>
      </c>
    </row>
    <row r="8" spans="1:36" ht="15" x14ac:dyDescent="0.25">
      <c r="A8" s="18" t="str">
        <f t="shared" si="0"/>
        <v>037</v>
      </c>
      <c r="B8" s="20" t="str">
        <f t="shared" si="1"/>
        <v/>
      </c>
      <c r="C8" s="20" t="str">
        <f t="shared" si="2"/>
        <v/>
      </c>
      <c r="D8" s="19" t="str">
        <f t="shared" si="3"/>
        <v>001</v>
      </c>
      <c r="E8" s="20" t="str">
        <f t="shared" si="4"/>
        <v>1</v>
      </c>
      <c r="F8" s="63" t="s">
        <v>301</v>
      </c>
      <c r="G8" s="4"/>
      <c r="H8" s="4"/>
      <c r="I8" s="4" t="s">
        <v>167</v>
      </c>
      <c r="J8" s="64">
        <v>1</v>
      </c>
      <c r="K8" s="64">
        <v>1</v>
      </c>
      <c r="L8" s="64">
        <v>1</v>
      </c>
      <c r="M8" s="64">
        <v>1</v>
      </c>
      <c r="N8" s="64">
        <v>1</v>
      </c>
      <c r="O8" s="64">
        <v>1</v>
      </c>
      <c r="P8" s="64">
        <v>1</v>
      </c>
      <c r="Q8" s="64">
        <v>1</v>
      </c>
      <c r="R8" s="6">
        <v>1</v>
      </c>
      <c r="S8" s="6">
        <v>1</v>
      </c>
      <c r="AJ8">
        <f>VLOOKUP(A8&amp;D8&amp;"-"&amp;E8,ActiveFunds!$AH$4:$AI$787,2,0)</f>
        <v>0</v>
      </c>
    </row>
    <row r="9" spans="1:36" ht="15" x14ac:dyDescent="0.25">
      <c r="A9" s="18" t="str">
        <f t="shared" si="0"/>
        <v>038</v>
      </c>
      <c r="B9" s="20" t="str">
        <f t="shared" si="1"/>
        <v/>
      </c>
      <c r="C9" s="20" t="str">
        <f t="shared" si="2"/>
        <v/>
      </c>
      <c r="D9" s="19" t="str">
        <f t="shared" si="3"/>
        <v>001</v>
      </c>
      <c r="E9" s="20" t="str">
        <f t="shared" si="4"/>
        <v>1</v>
      </c>
      <c r="F9" s="63" t="s">
        <v>304</v>
      </c>
      <c r="G9" s="4"/>
      <c r="H9" s="4"/>
      <c r="I9" s="4" t="s">
        <v>167</v>
      </c>
      <c r="J9" s="64">
        <v>1</v>
      </c>
      <c r="K9" s="64">
        <v>1</v>
      </c>
      <c r="L9" s="64">
        <v>1</v>
      </c>
      <c r="M9" s="64">
        <v>1</v>
      </c>
      <c r="N9" s="64">
        <v>1</v>
      </c>
      <c r="O9" s="64">
        <v>1</v>
      </c>
      <c r="P9" s="64">
        <v>1</v>
      </c>
      <c r="Q9" s="64">
        <v>1</v>
      </c>
      <c r="R9" s="6">
        <v>1</v>
      </c>
      <c r="S9" s="6">
        <v>1</v>
      </c>
      <c r="AJ9">
        <f>VLOOKUP(A9&amp;D9&amp;"-"&amp;E9,ActiveFunds!$AH$4:$AI$787,2,0)</f>
        <v>0</v>
      </c>
    </row>
    <row r="10" spans="1:36" ht="15" x14ac:dyDescent="0.25">
      <c r="A10" s="18" t="str">
        <f t="shared" si="0"/>
        <v>040</v>
      </c>
      <c r="B10" s="20" t="str">
        <f t="shared" si="1"/>
        <v/>
      </c>
      <c r="C10" s="20" t="str">
        <f t="shared" si="2"/>
        <v/>
      </c>
      <c r="D10" s="19" t="str">
        <f t="shared" si="3"/>
        <v>001</v>
      </c>
      <c r="E10" s="20" t="str">
        <f t="shared" si="4"/>
        <v>1</v>
      </c>
      <c r="F10" s="63" t="s">
        <v>307</v>
      </c>
      <c r="G10" s="4"/>
      <c r="H10" s="4"/>
      <c r="I10" s="4" t="s">
        <v>167</v>
      </c>
      <c r="J10" s="64">
        <v>0.8</v>
      </c>
      <c r="K10" s="64">
        <v>0.8</v>
      </c>
      <c r="L10" s="64">
        <v>0.8</v>
      </c>
      <c r="M10" s="64">
        <v>0.8</v>
      </c>
      <c r="N10" s="64">
        <v>0.8</v>
      </c>
      <c r="O10" s="64">
        <v>0.8</v>
      </c>
      <c r="P10" s="64">
        <v>0.8</v>
      </c>
      <c r="Q10" s="64">
        <v>0.8</v>
      </c>
      <c r="R10" s="6">
        <v>0.8</v>
      </c>
      <c r="S10" s="6">
        <v>0.8</v>
      </c>
      <c r="AJ10">
        <f>VLOOKUP(A10&amp;D10&amp;"-"&amp;E10,ActiveFunds!$AH$4:$AI$787,2,0)</f>
        <v>0</v>
      </c>
    </row>
    <row r="11" spans="1:36" ht="15" x14ac:dyDescent="0.25">
      <c r="A11" s="18" t="str">
        <f t="shared" si="0"/>
        <v>040</v>
      </c>
      <c r="B11" s="20" t="str">
        <f t="shared" si="1"/>
        <v/>
      </c>
      <c r="C11" s="20" t="str">
        <f t="shared" si="2"/>
        <v/>
      </c>
      <c r="D11" s="19" t="str">
        <f t="shared" si="3"/>
        <v>197</v>
      </c>
      <c r="E11" s="20" t="str">
        <f t="shared" si="4"/>
        <v>6</v>
      </c>
      <c r="F11" s="63" t="s">
        <v>307</v>
      </c>
      <c r="G11" s="4"/>
      <c r="H11" s="4"/>
      <c r="I11" s="4" t="s">
        <v>341</v>
      </c>
      <c r="J11" s="64">
        <v>0.2</v>
      </c>
      <c r="K11" s="64">
        <v>0.2</v>
      </c>
      <c r="L11" s="64">
        <v>0.2</v>
      </c>
      <c r="M11" s="64">
        <v>0.2</v>
      </c>
      <c r="N11" s="64">
        <v>0.2</v>
      </c>
      <c r="O11" s="64">
        <v>0.2</v>
      </c>
      <c r="P11" s="64">
        <v>0.2</v>
      </c>
      <c r="Q11" s="64">
        <v>0.2</v>
      </c>
      <c r="R11" s="6">
        <v>0.2</v>
      </c>
      <c r="S11" s="6">
        <v>0.2</v>
      </c>
      <c r="AJ11">
        <f>VLOOKUP(A11&amp;D11&amp;"-"&amp;E11,ActiveFunds!$AH$4:$AI$787,2,0)</f>
        <v>0</v>
      </c>
    </row>
    <row r="12" spans="1:36" ht="15" x14ac:dyDescent="0.25">
      <c r="A12" s="18" t="str">
        <f t="shared" si="0"/>
        <v>045</v>
      </c>
      <c r="B12" s="20" t="str">
        <f t="shared" si="1"/>
        <v/>
      </c>
      <c r="C12" s="20" t="str">
        <f t="shared" si="2"/>
        <v/>
      </c>
      <c r="D12" s="19" t="str">
        <f t="shared" si="3"/>
        <v>001</v>
      </c>
      <c r="E12" s="20" t="str">
        <f t="shared" si="4"/>
        <v>1</v>
      </c>
      <c r="F12" s="63" t="s">
        <v>310</v>
      </c>
      <c r="G12" s="4"/>
      <c r="H12" s="4"/>
      <c r="I12" s="4" t="s">
        <v>167</v>
      </c>
      <c r="J12" s="64">
        <v>1</v>
      </c>
      <c r="K12" s="64">
        <v>1</v>
      </c>
      <c r="L12" s="64">
        <v>1</v>
      </c>
      <c r="M12" s="64">
        <v>1</v>
      </c>
      <c r="N12" s="64">
        <v>1</v>
      </c>
      <c r="O12" s="64">
        <v>1</v>
      </c>
      <c r="P12" s="64">
        <v>1</v>
      </c>
      <c r="Q12" s="64">
        <v>1</v>
      </c>
      <c r="R12" s="6">
        <v>1</v>
      </c>
      <c r="S12" s="6">
        <v>1</v>
      </c>
      <c r="AJ12">
        <f>VLOOKUP(A12&amp;D12&amp;"-"&amp;E12,ActiveFunds!$AH$4:$AI$787,2,0)</f>
        <v>0</v>
      </c>
    </row>
    <row r="13" spans="1:36" ht="15" x14ac:dyDescent="0.25">
      <c r="A13" s="18" t="str">
        <f t="shared" si="0"/>
        <v>046</v>
      </c>
      <c r="B13" s="20" t="str">
        <f t="shared" si="1"/>
        <v/>
      </c>
      <c r="C13" s="20" t="str">
        <f t="shared" si="2"/>
        <v/>
      </c>
      <c r="D13" s="19" t="str">
        <f t="shared" si="3"/>
        <v>001</v>
      </c>
      <c r="E13" s="20" t="str">
        <f t="shared" si="4"/>
        <v>1</v>
      </c>
      <c r="F13" s="63" t="s">
        <v>314</v>
      </c>
      <c r="G13" s="4"/>
      <c r="H13" s="4"/>
      <c r="I13" s="4" t="s">
        <v>167</v>
      </c>
      <c r="J13" s="64">
        <v>1</v>
      </c>
      <c r="K13" s="64">
        <v>1</v>
      </c>
      <c r="L13" s="64">
        <v>1</v>
      </c>
      <c r="M13" s="64">
        <v>1</v>
      </c>
      <c r="N13" s="64">
        <v>1</v>
      </c>
      <c r="O13" s="64">
        <v>1</v>
      </c>
      <c r="P13" s="64">
        <v>1</v>
      </c>
      <c r="Q13" s="64">
        <v>1</v>
      </c>
      <c r="R13" s="6">
        <v>1</v>
      </c>
      <c r="S13" s="6">
        <v>1</v>
      </c>
      <c r="AJ13">
        <f>VLOOKUP(A13&amp;D13&amp;"-"&amp;E13,ActiveFunds!$AH$4:$AI$787,2,0)</f>
        <v>0</v>
      </c>
    </row>
    <row r="14" spans="1:36" ht="15" x14ac:dyDescent="0.25">
      <c r="A14" s="18" t="str">
        <f t="shared" si="0"/>
        <v>048</v>
      </c>
      <c r="B14" s="20" t="str">
        <f t="shared" si="1"/>
        <v/>
      </c>
      <c r="C14" s="20" t="str">
        <f t="shared" si="2"/>
        <v/>
      </c>
      <c r="D14" s="19" t="str">
        <f t="shared" si="3"/>
        <v>001</v>
      </c>
      <c r="E14" s="20" t="str">
        <f t="shared" si="4"/>
        <v>1</v>
      </c>
      <c r="F14" s="63" t="s">
        <v>318</v>
      </c>
      <c r="G14" s="4"/>
      <c r="H14" s="4"/>
      <c r="I14" s="4" t="s">
        <v>167</v>
      </c>
      <c r="J14" s="64">
        <v>1</v>
      </c>
      <c r="K14" s="64">
        <v>1</v>
      </c>
      <c r="L14" s="64">
        <v>1</v>
      </c>
      <c r="M14" s="64">
        <v>1</v>
      </c>
      <c r="N14" s="64">
        <v>1</v>
      </c>
      <c r="O14" s="64">
        <v>1</v>
      </c>
      <c r="P14" s="64">
        <v>1</v>
      </c>
      <c r="Q14" s="64">
        <v>1</v>
      </c>
      <c r="R14" s="6">
        <v>1</v>
      </c>
      <c r="S14" s="6">
        <v>1</v>
      </c>
      <c r="AJ14">
        <f>VLOOKUP(A14&amp;D14&amp;"-"&amp;E14,ActiveFunds!$AH$4:$AI$787,2,0)</f>
        <v>0</v>
      </c>
    </row>
    <row r="15" spans="1:36" ht="15" x14ac:dyDescent="0.25">
      <c r="A15" s="18" t="str">
        <f t="shared" si="0"/>
        <v>050</v>
      </c>
      <c r="B15" s="20" t="str">
        <f t="shared" si="1"/>
        <v/>
      </c>
      <c r="C15" s="20" t="str">
        <f t="shared" si="2"/>
        <v/>
      </c>
      <c r="D15" s="19" t="str">
        <f t="shared" si="3"/>
        <v>001</v>
      </c>
      <c r="E15" s="20" t="str">
        <f t="shared" si="4"/>
        <v>1</v>
      </c>
      <c r="F15" s="63" t="s">
        <v>321</v>
      </c>
      <c r="G15" s="4"/>
      <c r="H15" s="4"/>
      <c r="I15" s="4" t="s">
        <v>167</v>
      </c>
      <c r="J15" s="64">
        <v>1</v>
      </c>
      <c r="K15" s="64">
        <v>1</v>
      </c>
      <c r="L15" s="64">
        <v>1</v>
      </c>
      <c r="M15" s="64">
        <v>1</v>
      </c>
      <c r="N15" s="64">
        <v>1</v>
      </c>
      <c r="O15" s="64">
        <v>1</v>
      </c>
      <c r="P15" s="64">
        <v>1</v>
      </c>
      <c r="Q15" s="64">
        <v>1</v>
      </c>
      <c r="R15" s="6">
        <v>1</v>
      </c>
      <c r="S15" s="6">
        <v>1</v>
      </c>
      <c r="AJ15">
        <f>VLOOKUP(A15&amp;D15&amp;"-"&amp;E15,ActiveFunds!$AH$4:$AI$787,2,0)</f>
        <v>0</v>
      </c>
    </row>
    <row r="16" spans="1:36" ht="15" x14ac:dyDescent="0.25">
      <c r="A16" s="18" t="str">
        <f t="shared" si="0"/>
        <v>055</v>
      </c>
      <c r="B16" s="20" t="str">
        <f t="shared" si="1"/>
        <v/>
      </c>
      <c r="C16" s="20" t="str">
        <f t="shared" si="2"/>
        <v/>
      </c>
      <c r="D16" s="19" t="str">
        <f t="shared" si="3"/>
        <v>001</v>
      </c>
      <c r="E16" s="20" t="str">
        <f t="shared" si="4"/>
        <v>1</v>
      </c>
      <c r="F16" s="63" t="s">
        <v>325</v>
      </c>
      <c r="G16" s="4"/>
      <c r="H16" s="4"/>
      <c r="I16" s="4" t="s">
        <v>167</v>
      </c>
      <c r="J16" s="64">
        <v>1</v>
      </c>
      <c r="K16" s="64">
        <v>1</v>
      </c>
      <c r="L16" s="64">
        <v>1</v>
      </c>
      <c r="M16" s="64">
        <v>1</v>
      </c>
      <c r="N16" s="64">
        <v>1</v>
      </c>
      <c r="O16" s="64">
        <v>1</v>
      </c>
      <c r="P16" s="64">
        <v>1</v>
      </c>
      <c r="Q16" s="64">
        <v>1</v>
      </c>
      <c r="R16" s="6">
        <v>1</v>
      </c>
      <c r="S16" s="6">
        <v>1</v>
      </c>
      <c r="AJ16">
        <f>VLOOKUP(A16&amp;D16&amp;"-"&amp;E16,ActiveFunds!$AH$4:$AI$787,2,0)</f>
        <v>0</v>
      </c>
    </row>
    <row r="17" spans="1:36" ht="15" x14ac:dyDescent="0.25">
      <c r="A17" s="18" t="str">
        <f t="shared" si="0"/>
        <v>056</v>
      </c>
      <c r="B17" s="20" t="str">
        <f t="shared" si="1"/>
        <v/>
      </c>
      <c r="C17" s="20" t="str">
        <f t="shared" si="2"/>
        <v/>
      </c>
      <c r="D17" s="19" t="str">
        <f t="shared" si="3"/>
        <v>16A</v>
      </c>
      <c r="E17" s="20" t="str">
        <f t="shared" si="4"/>
        <v>1</v>
      </c>
      <c r="F17" s="36" t="s">
        <v>328</v>
      </c>
      <c r="I17" s="4" t="s">
        <v>365</v>
      </c>
      <c r="J17" s="65">
        <v>1</v>
      </c>
      <c r="K17" s="65">
        <v>1</v>
      </c>
      <c r="L17" s="65">
        <v>1</v>
      </c>
      <c r="M17" s="65">
        <v>1</v>
      </c>
      <c r="N17" s="65">
        <v>1</v>
      </c>
      <c r="O17" s="65">
        <v>1</v>
      </c>
      <c r="P17" s="65">
        <v>1</v>
      </c>
      <c r="Q17" s="65">
        <v>1</v>
      </c>
      <c r="R17" s="6">
        <v>1</v>
      </c>
      <c r="S17" s="6">
        <v>1</v>
      </c>
      <c r="AJ17">
        <f>VLOOKUP(A17&amp;D17&amp;"-"&amp;E17,ActiveFunds!$AH$4:$AI$787,2,0)</f>
        <v>0</v>
      </c>
    </row>
    <row r="18" spans="1:36" ht="15" x14ac:dyDescent="0.25">
      <c r="A18" s="18" t="str">
        <f t="shared" si="0"/>
        <v>057</v>
      </c>
      <c r="B18" s="20" t="str">
        <f t="shared" si="1"/>
        <v/>
      </c>
      <c r="C18" s="20" t="str">
        <f t="shared" si="2"/>
        <v/>
      </c>
      <c r="D18" s="19" t="str">
        <f t="shared" si="3"/>
        <v>001</v>
      </c>
      <c r="E18" s="20" t="str">
        <f t="shared" si="4"/>
        <v>1</v>
      </c>
      <c r="F18" s="63" t="s">
        <v>331</v>
      </c>
      <c r="G18" s="4"/>
      <c r="H18" s="4"/>
      <c r="I18" s="4" t="s">
        <v>167</v>
      </c>
      <c r="J18" s="64">
        <v>1</v>
      </c>
      <c r="K18" s="64">
        <v>1</v>
      </c>
      <c r="L18" s="64">
        <v>1</v>
      </c>
      <c r="M18" s="64">
        <v>1</v>
      </c>
      <c r="N18" s="64">
        <v>1</v>
      </c>
      <c r="O18" s="64">
        <v>1</v>
      </c>
      <c r="P18" s="64">
        <v>1</v>
      </c>
      <c r="Q18" s="64">
        <v>1</v>
      </c>
      <c r="R18" s="6">
        <v>1</v>
      </c>
      <c r="S18" s="6">
        <v>1</v>
      </c>
      <c r="AJ18">
        <f>VLOOKUP(A18&amp;D18&amp;"-"&amp;E18,ActiveFunds!$AH$4:$AI$787,2,0)</f>
        <v>0</v>
      </c>
    </row>
    <row r="19" spans="1:36" ht="15" x14ac:dyDescent="0.25">
      <c r="A19" s="18" t="str">
        <f t="shared" si="0"/>
        <v>075</v>
      </c>
      <c r="B19" s="20" t="str">
        <f t="shared" si="1"/>
        <v/>
      </c>
      <c r="C19" s="20" t="str">
        <f t="shared" si="2"/>
        <v/>
      </c>
      <c r="D19" s="19" t="str">
        <f t="shared" si="3"/>
        <v>001</v>
      </c>
      <c r="E19" s="20" t="str">
        <f t="shared" si="4"/>
        <v>1</v>
      </c>
      <c r="F19" s="36" t="s">
        <v>334</v>
      </c>
      <c r="I19" s="4" t="s">
        <v>167</v>
      </c>
      <c r="J19" s="64">
        <v>1</v>
      </c>
      <c r="K19" s="64">
        <v>1</v>
      </c>
      <c r="L19" s="64">
        <v>1</v>
      </c>
      <c r="M19" s="64">
        <v>1</v>
      </c>
      <c r="N19" s="64">
        <v>1</v>
      </c>
      <c r="O19" s="64">
        <v>1</v>
      </c>
      <c r="P19" s="64">
        <v>1</v>
      </c>
      <c r="Q19" s="64">
        <v>1</v>
      </c>
      <c r="R19" s="6">
        <v>1</v>
      </c>
      <c r="S19" s="6">
        <v>1</v>
      </c>
      <c r="AJ19">
        <f>VLOOKUP(A19&amp;D19&amp;"-"&amp;E19,ActiveFunds!$AH$4:$AI$787,2,0)</f>
        <v>0</v>
      </c>
    </row>
    <row r="20" spans="1:36" ht="15" x14ac:dyDescent="0.25">
      <c r="A20" s="18" t="str">
        <f t="shared" si="0"/>
        <v>080</v>
      </c>
      <c r="B20" s="20" t="str">
        <f t="shared" si="1"/>
        <v/>
      </c>
      <c r="C20" s="20" t="str">
        <f t="shared" si="2"/>
        <v/>
      </c>
      <c r="D20" s="19" t="str">
        <f t="shared" si="3"/>
        <v>001</v>
      </c>
      <c r="E20" s="20" t="str">
        <f t="shared" si="4"/>
        <v>1</v>
      </c>
      <c r="F20" s="36" t="s">
        <v>338</v>
      </c>
      <c r="I20" s="4" t="s">
        <v>167</v>
      </c>
      <c r="J20" s="64">
        <v>1</v>
      </c>
      <c r="K20" s="64">
        <v>1</v>
      </c>
      <c r="L20" s="64">
        <v>1</v>
      </c>
      <c r="M20" s="64">
        <v>1</v>
      </c>
      <c r="N20" s="64">
        <v>1</v>
      </c>
      <c r="O20" s="64">
        <v>1</v>
      </c>
      <c r="P20" s="64">
        <v>1</v>
      </c>
      <c r="Q20" s="64">
        <v>1</v>
      </c>
      <c r="R20" s="6">
        <v>1</v>
      </c>
      <c r="S20" s="6">
        <v>1</v>
      </c>
      <c r="AJ20">
        <f>VLOOKUP(A20&amp;D20&amp;"-"&amp;E20,ActiveFunds!$AH$4:$AI$787,2,0)</f>
        <v>0</v>
      </c>
    </row>
    <row r="21" spans="1:36" ht="15" x14ac:dyDescent="0.25">
      <c r="A21" s="18" t="str">
        <f t="shared" si="0"/>
        <v>082</v>
      </c>
      <c r="B21" s="20" t="str">
        <f t="shared" si="1"/>
        <v/>
      </c>
      <c r="C21" s="20" t="str">
        <f t="shared" si="2"/>
        <v/>
      </c>
      <c r="D21" s="19" t="str">
        <f t="shared" si="3"/>
        <v>001</v>
      </c>
      <c r="E21" s="20" t="str">
        <f t="shared" si="4"/>
        <v>1</v>
      </c>
      <c r="F21" s="36" t="s">
        <v>342</v>
      </c>
      <c r="I21" s="4" t="s">
        <v>167</v>
      </c>
      <c r="J21" s="64">
        <v>1</v>
      </c>
      <c r="K21" s="64">
        <v>1</v>
      </c>
      <c r="L21" s="64">
        <v>1</v>
      </c>
      <c r="M21" s="64">
        <v>1</v>
      </c>
      <c r="N21" s="64">
        <v>1</v>
      </c>
      <c r="O21" s="64">
        <v>1</v>
      </c>
      <c r="P21" s="64">
        <v>1</v>
      </c>
      <c r="Q21" s="64">
        <v>1</v>
      </c>
      <c r="R21" s="6">
        <v>1</v>
      </c>
      <c r="S21" s="6">
        <v>1</v>
      </c>
      <c r="AJ21">
        <f>VLOOKUP(A21&amp;D21&amp;"-"&amp;E21,ActiveFunds!$AH$4:$AI$787,2,0)</f>
        <v>0</v>
      </c>
    </row>
    <row r="22" spans="1:36" ht="15" x14ac:dyDescent="0.25">
      <c r="A22" s="18" t="str">
        <f t="shared" si="0"/>
        <v>085</v>
      </c>
      <c r="B22" s="20" t="str">
        <f t="shared" si="1"/>
        <v/>
      </c>
      <c r="C22" s="20" t="str">
        <f t="shared" si="2"/>
        <v/>
      </c>
      <c r="D22" s="19" t="str">
        <f t="shared" si="3"/>
        <v>001</v>
      </c>
      <c r="E22" s="20" t="str">
        <f t="shared" si="4"/>
        <v>1</v>
      </c>
      <c r="F22" s="36" t="s">
        <v>345</v>
      </c>
      <c r="I22" s="4" t="s">
        <v>167</v>
      </c>
      <c r="J22" s="66">
        <v>0.33650000000000002</v>
      </c>
      <c r="K22" s="66">
        <v>0.33650000000000002</v>
      </c>
      <c r="L22" s="66">
        <v>0.33650000000000002</v>
      </c>
      <c r="M22" s="66">
        <v>0.33650000000000002</v>
      </c>
      <c r="N22" s="66">
        <v>0.33650000000000002</v>
      </c>
      <c r="O22" s="66">
        <v>0.33650000000000002</v>
      </c>
      <c r="P22" s="66">
        <v>0.33650000000000002</v>
      </c>
      <c r="Q22" s="66">
        <v>0.33650000000000002</v>
      </c>
      <c r="R22" s="6">
        <v>0.33650000000000002</v>
      </c>
      <c r="S22" s="6">
        <v>0.33650000000000002</v>
      </c>
      <c r="AJ22">
        <f>VLOOKUP(A22&amp;D22&amp;"-"&amp;E22,ActiveFunds!$AH$4:$AI$787,2,0)</f>
        <v>0</v>
      </c>
    </row>
    <row r="23" spans="1:36" ht="15" x14ac:dyDescent="0.25">
      <c r="A23" s="18" t="str">
        <f t="shared" si="0"/>
        <v>085</v>
      </c>
      <c r="B23" s="20" t="str">
        <f t="shared" si="1"/>
        <v/>
      </c>
      <c r="C23" s="20" t="str">
        <f t="shared" si="2"/>
        <v/>
      </c>
      <c r="D23" s="19" t="str">
        <f t="shared" si="3"/>
        <v>006</v>
      </c>
      <c r="E23" s="20" t="str">
        <f t="shared" si="4"/>
        <v>1</v>
      </c>
      <c r="F23" s="36" t="s">
        <v>345</v>
      </c>
      <c r="I23" s="4" t="s">
        <v>305</v>
      </c>
      <c r="J23" s="66">
        <v>0.1449</v>
      </c>
      <c r="K23" s="66">
        <v>0.1449</v>
      </c>
      <c r="L23" s="66">
        <v>0.1449</v>
      </c>
      <c r="M23" s="66">
        <v>0.1449</v>
      </c>
      <c r="N23" s="66">
        <v>0.1449</v>
      </c>
      <c r="O23" s="66">
        <v>0.1449</v>
      </c>
      <c r="P23" s="66">
        <v>0.1449</v>
      </c>
      <c r="Q23" s="66">
        <v>0.1449</v>
      </c>
      <c r="R23" s="6">
        <v>0.1449</v>
      </c>
      <c r="S23" s="6">
        <v>0.1449</v>
      </c>
      <c r="AJ23">
        <f>VLOOKUP(A23&amp;D23&amp;"-"&amp;E23,ActiveFunds!$AH$4:$AI$787,2,0)</f>
        <v>0</v>
      </c>
    </row>
    <row r="24" spans="1:36" ht="15" x14ac:dyDescent="0.25">
      <c r="A24" s="18" t="str">
        <f t="shared" si="0"/>
        <v>085</v>
      </c>
      <c r="B24" s="20" t="str">
        <f t="shared" si="1"/>
        <v/>
      </c>
      <c r="C24" s="20" t="str">
        <f t="shared" si="2"/>
        <v/>
      </c>
      <c r="D24" s="19" t="str">
        <f t="shared" si="3"/>
        <v>407</v>
      </c>
      <c r="E24" s="20" t="str">
        <f t="shared" si="4"/>
        <v>6</v>
      </c>
      <c r="F24" s="36" t="s">
        <v>345</v>
      </c>
      <c r="I24" s="4" t="s">
        <v>474</v>
      </c>
      <c r="J24" s="66">
        <v>0.223</v>
      </c>
      <c r="K24" s="66">
        <v>0.223</v>
      </c>
      <c r="L24" s="66">
        <v>0.223</v>
      </c>
      <c r="M24" s="66">
        <v>0.223</v>
      </c>
      <c r="N24" s="66">
        <v>0.223</v>
      </c>
      <c r="O24" s="66">
        <v>0.223</v>
      </c>
      <c r="P24" s="66">
        <v>0.223</v>
      </c>
      <c r="Q24" s="66">
        <v>0.223</v>
      </c>
      <c r="R24" s="6">
        <v>0.223</v>
      </c>
      <c r="S24" s="6">
        <v>0.223</v>
      </c>
      <c r="AJ24">
        <f>VLOOKUP(A24&amp;D24&amp;"-"&amp;E24,ActiveFunds!$AH$4:$AI$787,2,0)</f>
        <v>0</v>
      </c>
    </row>
    <row r="25" spans="1:36" ht="15" x14ac:dyDescent="0.25">
      <c r="A25" s="18" t="str">
        <f t="shared" si="0"/>
        <v>085</v>
      </c>
      <c r="B25" s="20" t="str">
        <f t="shared" si="1"/>
        <v/>
      </c>
      <c r="C25" s="20" t="str">
        <f t="shared" si="2"/>
        <v/>
      </c>
      <c r="D25" s="19" t="str">
        <f t="shared" si="3"/>
        <v>441</v>
      </c>
      <c r="E25" s="20" t="str">
        <f t="shared" si="4"/>
        <v>1</v>
      </c>
      <c r="F25" s="36" t="s">
        <v>345</v>
      </c>
      <c r="I25" s="4" t="s">
        <v>478</v>
      </c>
      <c r="J25" s="66">
        <v>9.2100000000000001E-2</v>
      </c>
      <c r="K25" s="66">
        <v>9.2100000000000001E-2</v>
      </c>
      <c r="L25" s="66">
        <v>9.2100000000000001E-2</v>
      </c>
      <c r="M25" s="66">
        <v>9.2100000000000001E-2</v>
      </c>
      <c r="N25" s="66">
        <v>9.2100000000000001E-2</v>
      </c>
      <c r="O25" s="66">
        <v>9.2100000000000001E-2</v>
      </c>
      <c r="P25" s="66">
        <v>9.2100000000000001E-2</v>
      </c>
      <c r="Q25" s="66">
        <v>9.2100000000000001E-2</v>
      </c>
      <c r="R25" s="6">
        <v>9.2100000000000001E-2</v>
      </c>
      <c r="S25" s="6">
        <v>9.2100000000000001E-2</v>
      </c>
      <c r="AJ25">
        <f>VLOOKUP(A25&amp;D25&amp;"-"&amp;E25,ActiveFunds!$AH$4:$AI$787,2,0)</f>
        <v>0</v>
      </c>
    </row>
    <row r="26" spans="1:36" ht="15" x14ac:dyDescent="0.25">
      <c r="A26" s="18" t="str">
        <f t="shared" si="0"/>
        <v>085</v>
      </c>
      <c r="B26" s="20" t="str">
        <f t="shared" si="1"/>
        <v/>
      </c>
      <c r="C26" s="20" t="str">
        <f t="shared" si="2"/>
        <v/>
      </c>
      <c r="D26" s="19" t="str">
        <f t="shared" si="3"/>
        <v>14E</v>
      </c>
      <c r="E26" s="20" t="str">
        <f t="shared" si="4"/>
        <v>1</v>
      </c>
      <c r="F26" s="36" t="s">
        <v>345</v>
      </c>
      <c r="I26" s="4" t="s">
        <v>466</v>
      </c>
      <c r="J26" s="66">
        <v>0.20349999999999999</v>
      </c>
      <c r="K26" s="66">
        <v>0.20349999999999999</v>
      </c>
      <c r="L26" s="66">
        <v>0.20349999999999999</v>
      </c>
      <c r="M26" s="66">
        <v>0.20349999999999999</v>
      </c>
      <c r="N26" s="66">
        <v>0.20349999999999999</v>
      </c>
      <c r="O26" s="66">
        <v>0.20349999999999999</v>
      </c>
      <c r="P26" s="66">
        <v>0.20349999999999999</v>
      </c>
      <c r="Q26" s="66">
        <v>0.20349999999999999</v>
      </c>
      <c r="R26" s="6">
        <v>0.20349999999999999</v>
      </c>
      <c r="S26" s="6">
        <v>0.20349999999999999</v>
      </c>
      <c r="AJ26">
        <f>VLOOKUP(A26&amp;D26&amp;"-"&amp;E26,ActiveFunds!$AH$4:$AI$787,2,0)</f>
        <v>0</v>
      </c>
    </row>
    <row r="27" spans="1:36" ht="15" x14ac:dyDescent="0.25">
      <c r="A27" s="18" t="str">
        <f t="shared" si="0"/>
        <v>086</v>
      </c>
      <c r="B27" s="20" t="str">
        <f t="shared" si="1"/>
        <v/>
      </c>
      <c r="C27" s="20" t="str">
        <f t="shared" si="2"/>
        <v/>
      </c>
      <c r="D27" s="19" t="str">
        <f t="shared" si="3"/>
        <v>001</v>
      </c>
      <c r="E27" s="20" t="str">
        <f t="shared" si="4"/>
        <v>1</v>
      </c>
      <c r="F27" s="36" t="s">
        <v>348</v>
      </c>
      <c r="I27" s="4" t="s">
        <v>167</v>
      </c>
      <c r="J27" s="64">
        <v>1</v>
      </c>
      <c r="K27" s="64">
        <v>1</v>
      </c>
      <c r="L27" s="64">
        <v>1</v>
      </c>
      <c r="M27" s="64">
        <v>1</v>
      </c>
      <c r="N27" s="64">
        <v>1</v>
      </c>
      <c r="O27" s="64">
        <v>1</v>
      </c>
      <c r="P27" s="64">
        <v>1</v>
      </c>
      <c r="Q27" s="64">
        <v>1</v>
      </c>
      <c r="R27" s="6">
        <v>1</v>
      </c>
      <c r="S27" s="6">
        <v>1</v>
      </c>
      <c r="AJ27">
        <f>VLOOKUP(A27&amp;D27&amp;"-"&amp;E27,ActiveFunds!$AH$4:$AI$787,2,0)</f>
        <v>0</v>
      </c>
    </row>
    <row r="28" spans="1:36" ht="15" x14ac:dyDescent="0.25">
      <c r="A28" s="18" t="str">
        <f t="shared" si="0"/>
        <v>087</v>
      </c>
      <c r="B28" s="20" t="str">
        <f t="shared" si="1"/>
        <v/>
      </c>
      <c r="C28" s="20" t="str">
        <f t="shared" si="2"/>
        <v/>
      </c>
      <c r="D28" s="19" t="str">
        <f t="shared" si="3"/>
        <v>001</v>
      </c>
      <c r="E28" s="20" t="str">
        <f t="shared" si="4"/>
        <v>1</v>
      </c>
      <c r="F28" s="36" t="s">
        <v>351</v>
      </c>
      <c r="I28" s="4" t="s">
        <v>167</v>
      </c>
      <c r="J28" s="64">
        <v>1</v>
      </c>
      <c r="K28" s="64">
        <v>1</v>
      </c>
      <c r="L28" s="64">
        <v>1</v>
      </c>
      <c r="M28" s="64">
        <v>1</v>
      </c>
      <c r="N28" s="64">
        <v>1</v>
      </c>
      <c r="O28" s="64">
        <v>1</v>
      </c>
      <c r="P28" s="64">
        <v>1</v>
      </c>
      <c r="Q28" s="64">
        <v>1</v>
      </c>
      <c r="R28" s="6">
        <v>1</v>
      </c>
      <c r="S28" s="6">
        <v>1</v>
      </c>
      <c r="AJ28">
        <f>VLOOKUP(A28&amp;D28&amp;"-"&amp;E28,ActiveFunds!$AH$4:$AI$787,2,0)</f>
        <v>0</v>
      </c>
    </row>
    <row r="29" spans="1:36" ht="15" x14ac:dyDescent="0.25">
      <c r="A29" s="18" t="str">
        <f t="shared" si="0"/>
        <v>090</v>
      </c>
      <c r="B29" s="20" t="str">
        <f t="shared" si="1"/>
        <v/>
      </c>
      <c r="C29" s="20" t="str">
        <f t="shared" si="2"/>
        <v/>
      </c>
      <c r="D29" s="19" t="str">
        <f t="shared" si="3"/>
        <v>404</v>
      </c>
      <c r="E29" s="20" t="str">
        <f t="shared" si="4"/>
        <v>1</v>
      </c>
      <c r="F29" s="36" t="s">
        <v>354</v>
      </c>
      <c r="I29" s="4" t="s">
        <v>493</v>
      </c>
      <c r="J29" s="64">
        <v>1</v>
      </c>
      <c r="K29" s="64">
        <v>1</v>
      </c>
      <c r="L29" s="64">
        <v>1</v>
      </c>
      <c r="M29" s="64">
        <v>1</v>
      </c>
      <c r="N29" s="64">
        <v>1</v>
      </c>
      <c r="O29" s="64">
        <v>1</v>
      </c>
      <c r="P29" s="64">
        <v>1</v>
      </c>
      <c r="Q29" s="64">
        <v>1</v>
      </c>
      <c r="R29" s="6">
        <v>1</v>
      </c>
      <c r="S29" s="6">
        <v>1</v>
      </c>
      <c r="AJ29">
        <f>VLOOKUP(A29&amp;D29&amp;"-"&amp;E29,ActiveFunds!$AH$4:$AI$787,2,0)</f>
        <v>0</v>
      </c>
    </row>
    <row r="30" spans="1:36" ht="15" x14ac:dyDescent="0.25">
      <c r="A30" s="18" t="str">
        <f t="shared" si="0"/>
        <v>091</v>
      </c>
      <c r="B30" s="20" t="str">
        <f t="shared" si="1"/>
        <v/>
      </c>
      <c r="C30" s="20" t="str">
        <f t="shared" si="2"/>
        <v/>
      </c>
      <c r="D30" s="19" t="str">
        <f t="shared" si="3"/>
        <v>001</v>
      </c>
      <c r="E30" s="20" t="str">
        <f t="shared" si="4"/>
        <v>1</v>
      </c>
      <c r="F30" s="36" t="s">
        <v>1333</v>
      </c>
      <c r="I30" s="4" t="s">
        <v>167</v>
      </c>
      <c r="J30" s="64">
        <v>1</v>
      </c>
      <c r="K30" s="64">
        <v>1</v>
      </c>
      <c r="L30" s="64">
        <v>1</v>
      </c>
      <c r="M30" s="64">
        <v>1</v>
      </c>
      <c r="N30" s="64">
        <v>1</v>
      </c>
      <c r="O30" s="64">
        <v>1</v>
      </c>
      <c r="P30" s="64">
        <v>1</v>
      </c>
      <c r="Q30" s="64">
        <v>1</v>
      </c>
      <c r="R30" s="6">
        <v>1</v>
      </c>
      <c r="S30" s="6">
        <v>1</v>
      </c>
      <c r="AJ30" t="e">
        <f>VLOOKUP(A30&amp;D30&amp;"-"&amp;E30,ActiveFunds!$AH$4:$AI$787,2,0)</f>
        <v>#N/A</v>
      </c>
    </row>
    <row r="31" spans="1:36" ht="15" x14ac:dyDescent="0.25">
      <c r="A31" s="18" t="str">
        <f t="shared" si="0"/>
        <v>095</v>
      </c>
      <c r="B31" s="20" t="str">
        <f t="shared" si="1"/>
        <v/>
      </c>
      <c r="C31" s="20" t="str">
        <f t="shared" si="2"/>
        <v/>
      </c>
      <c r="D31" s="19" t="str">
        <f t="shared" si="3"/>
        <v>001</v>
      </c>
      <c r="E31" s="20" t="str">
        <f t="shared" si="4"/>
        <v>1</v>
      </c>
      <c r="F31" s="36" t="s">
        <v>357</v>
      </c>
      <c r="I31" s="4" t="s">
        <v>167</v>
      </c>
      <c r="J31" s="67">
        <v>0</v>
      </c>
      <c r="K31" s="67">
        <v>0</v>
      </c>
      <c r="L31" s="67">
        <v>0</v>
      </c>
      <c r="M31" s="67">
        <v>0</v>
      </c>
      <c r="N31" s="67">
        <v>0</v>
      </c>
      <c r="O31" s="67">
        <v>0</v>
      </c>
      <c r="P31" s="67">
        <v>0</v>
      </c>
      <c r="Q31" s="67">
        <v>0</v>
      </c>
      <c r="R31" s="6">
        <v>0</v>
      </c>
      <c r="S31" s="6">
        <v>0</v>
      </c>
      <c r="AJ31">
        <f>VLOOKUP(A31&amp;D31&amp;"-"&amp;E31,ActiveFunds!$AH$4:$AI$787,2,0)</f>
        <v>0</v>
      </c>
    </row>
    <row r="32" spans="1:36" ht="15" x14ac:dyDescent="0.25">
      <c r="A32" s="18" t="str">
        <f t="shared" si="0"/>
        <v>095</v>
      </c>
      <c r="B32" s="20" t="str">
        <f t="shared" si="1"/>
        <v/>
      </c>
      <c r="C32" s="20" t="str">
        <f t="shared" si="2"/>
        <v/>
      </c>
      <c r="D32" s="19" t="str">
        <f t="shared" si="3"/>
        <v>413</v>
      </c>
      <c r="E32" s="20" t="str">
        <f t="shared" si="4"/>
        <v>6</v>
      </c>
      <c r="F32" s="36" t="s">
        <v>357</v>
      </c>
      <c r="I32" s="4" t="s">
        <v>500</v>
      </c>
      <c r="J32" s="67">
        <v>0.6</v>
      </c>
      <c r="K32" s="67">
        <v>0.54</v>
      </c>
      <c r="L32" s="67">
        <v>0.6</v>
      </c>
      <c r="M32" s="67">
        <v>0.25</v>
      </c>
      <c r="N32" s="67">
        <v>0.6</v>
      </c>
      <c r="O32" s="67">
        <v>0.6</v>
      </c>
      <c r="P32" s="67">
        <v>0.64</v>
      </c>
      <c r="Q32" s="67">
        <v>0.6</v>
      </c>
      <c r="R32" s="6">
        <v>0.6</v>
      </c>
      <c r="S32" s="6">
        <v>0.6</v>
      </c>
      <c r="AJ32">
        <f>VLOOKUP(A32&amp;D32&amp;"-"&amp;E32,ActiveFunds!$AH$4:$AI$787,2,0)</f>
        <v>0</v>
      </c>
    </row>
    <row r="33" spans="1:36" ht="15" x14ac:dyDescent="0.25">
      <c r="A33" s="18" t="str">
        <f t="shared" si="0"/>
        <v>095</v>
      </c>
      <c r="B33" s="20" t="str">
        <f t="shared" si="1"/>
        <v/>
      </c>
      <c r="C33" s="20" t="str">
        <f t="shared" si="2"/>
        <v/>
      </c>
      <c r="D33" s="19" t="str">
        <f t="shared" si="3"/>
        <v>483</v>
      </c>
      <c r="E33" s="20" t="str">
        <f t="shared" si="4"/>
        <v>1</v>
      </c>
      <c r="F33" s="36" t="s">
        <v>357</v>
      </c>
      <c r="I33" s="4" t="s">
        <v>503</v>
      </c>
      <c r="J33" s="67">
        <v>0.13</v>
      </c>
      <c r="K33" s="67">
        <v>0.17</v>
      </c>
      <c r="L33" s="67">
        <v>0.13</v>
      </c>
      <c r="M33" s="67">
        <v>0.35</v>
      </c>
      <c r="N33" s="67">
        <v>0.13</v>
      </c>
      <c r="O33" s="67">
        <v>0.13</v>
      </c>
      <c r="P33" s="67">
        <v>0.13</v>
      </c>
      <c r="Q33" s="67">
        <v>0.13</v>
      </c>
      <c r="R33" s="6">
        <v>0.13</v>
      </c>
      <c r="S33" s="6">
        <v>0.13</v>
      </c>
      <c r="AJ33">
        <f>VLOOKUP(A33&amp;D33&amp;"-"&amp;E33,ActiveFunds!$AH$4:$AI$787,2,0)</f>
        <v>0</v>
      </c>
    </row>
    <row r="34" spans="1:36" ht="15" x14ac:dyDescent="0.25">
      <c r="A34" s="18" t="str">
        <f t="shared" ref="A34:A66" si="5">LEFT(F34,3)</f>
        <v>095</v>
      </c>
      <c r="B34" s="20" t="str">
        <f t="shared" ref="B34:B66" si="6">IF(G34="","",LEFT(G34,3))</f>
        <v/>
      </c>
      <c r="C34" s="20" t="str">
        <f t="shared" ref="C34:C66" si="7">IF(H34="","",LEFT(H34,4))</f>
        <v/>
      </c>
      <c r="D34" s="19" t="str">
        <f t="shared" ref="D34:D66" si="8">LEFT(I34,3)</f>
        <v>553</v>
      </c>
      <c r="E34" s="20" t="str">
        <f t="shared" ref="E34:E66" si="9">MID(I34,5,1)</f>
        <v>1</v>
      </c>
      <c r="F34" s="36" t="s">
        <v>357</v>
      </c>
      <c r="I34" s="4" t="s">
        <v>170</v>
      </c>
      <c r="J34" s="67">
        <v>0.02</v>
      </c>
      <c r="K34" s="67">
        <v>0.01</v>
      </c>
      <c r="L34" s="67">
        <v>0.02</v>
      </c>
      <c r="M34" s="67">
        <v>0</v>
      </c>
      <c r="N34" s="67">
        <v>0.02</v>
      </c>
      <c r="O34" s="67">
        <v>0.02</v>
      </c>
      <c r="P34" s="67">
        <v>0.02</v>
      </c>
      <c r="Q34" s="67">
        <v>0.02</v>
      </c>
      <c r="R34" s="6">
        <v>0.02</v>
      </c>
      <c r="S34" s="6">
        <v>0.02</v>
      </c>
      <c r="AJ34">
        <f>VLOOKUP(A34&amp;D34&amp;"-"&amp;E34,ActiveFunds!$AH$4:$AI$787,2,0)</f>
        <v>0</v>
      </c>
    </row>
    <row r="35" spans="1:36" ht="15" x14ac:dyDescent="0.25">
      <c r="A35" s="18" t="str">
        <f t="shared" si="5"/>
        <v>095</v>
      </c>
      <c r="B35" s="20" t="str">
        <f t="shared" si="6"/>
        <v/>
      </c>
      <c r="C35" s="20" t="str">
        <f t="shared" si="7"/>
        <v/>
      </c>
      <c r="D35" s="19" t="str">
        <f t="shared" si="8"/>
        <v>553</v>
      </c>
      <c r="E35" s="20" t="str">
        <f t="shared" si="9"/>
        <v>6</v>
      </c>
      <c r="F35" s="36" t="s">
        <v>357</v>
      </c>
      <c r="I35" s="4" t="s">
        <v>508</v>
      </c>
      <c r="J35" s="67">
        <v>0.25</v>
      </c>
      <c r="K35" s="67">
        <v>0.28000000000000003</v>
      </c>
      <c r="L35" s="67">
        <v>0.25</v>
      </c>
      <c r="M35" s="67">
        <v>0.4</v>
      </c>
      <c r="N35" s="67">
        <v>0.25</v>
      </c>
      <c r="O35" s="67">
        <v>0.25</v>
      </c>
      <c r="P35" s="67">
        <v>0.21</v>
      </c>
      <c r="Q35" s="67">
        <v>0.25</v>
      </c>
      <c r="R35" s="6">
        <v>0.25</v>
      </c>
      <c r="S35" s="6">
        <v>0.25</v>
      </c>
      <c r="AJ35">
        <f>VLOOKUP(A35&amp;D35&amp;"-"&amp;E35,ActiveFunds!$AH$4:$AI$787,2,0)</f>
        <v>0</v>
      </c>
    </row>
    <row r="36" spans="1:36" ht="15" x14ac:dyDescent="0.25">
      <c r="A36" s="18" t="str">
        <f t="shared" si="5"/>
        <v>099</v>
      </c>
      <c r="B36" s="20" t="str">
        <f t="shared" si="6"/>
        <v/>
      </c>
      <c r="C36" s="20" t="str">
        <f t="shared" si="7"/>
        <v/>
      </c>
      <c r="D36" s="19" t="str">
        <f t="shared" si="8"/>
        <v>001</v>
      </c>
      <c r="E36" s="20" t="str">
        <f t="shared" si="9"/>
        <v>1</v>
      </c>
      <c r="F36" s="63" t="s">
        <v>360</v>
      </c>
      <c r="G36" s="4"/>
      <c r="H36" s="4"/>
      <c r="I36" s="4" t="s">
        <v>167</v>
      </c>
      <c r="J36" s="64">
        <v>1</v>
      </c>
      <c r="K36" s="64">
        <v>1</v>
      </c>
      <c r="L36" s="64">
        <v>1</v>
      </c>
      <c r="M36" s="64">
        <v>1</v>
      </c>
      <c r="N36" s="64">
        <v>1</v>
      </c>
      <c r="O36" s="64">
        <v>1</v>
      </c>
      <c r="P36" s="64">
        <v>1</v>
      </c>
      <c r="Q36" s="64">
        <v>1</v>
      </c>
      <c r="R36" s="6">
        <v>1</v>
      </c>
      <c r="S36" s="6">
        <v>1</v>
      </c>
      <c r="AJ36">
        <f>VLOOKUP(A36&amp;D36&amp;"-"&amp;E36,ActiveFunds!$AH$4:$AI$787,2,0)</f>
        <v>0</v>
      </c>
    </row>
    <row r="37" spans="1:36" ht="15" x14ac:dyDescent="0.25">
      <c r="A37" s="18" t="str">
        <f t="shared" si="5"/>
        <v>100</v>
      </c>
      <c r="B37" s="20" t="str">
        <f t="shared" si="6"/>
        <v/>
      </c>
      <c r="C37" s="20" t="str">
        <f t="shared" si="7"/>
        <v/>
      </c>
      <c r="D37" s="19" t="str">
        <f t="shared" si="8"/>
        <v>001</v>
      </c>
      <c r="E37" s="20" t="str">
        <f t="shared" si="9"/>
        <v>1</v>
      </c>
      <c r="F37" s="36" t="s">
        <v>363</v>
      </c>
      <c r="I37" s="4" t="s">
        <v>167</v>
      </c>
      <c r="J37" s="67">
        <v>8.8666051455028566E-2</v>
      </c>
      <c r="K37" s="67">
        <v>8.8666051455028566E-2</v>
      </c>
      <c r="L37" s="67">
        <v>0</v>
      </c>
      <c r="M37" s="67">
        <v>8.8666051455028566E-2</v>
      </c>
      <c r="N37" s="67">
        <v>8.8666051455028566E-2</v>
      </c>
      <c r="O37" s="67">
        <v>8.8666051455028566E-2</v>
      </c>
      <c r="P37" s="67">
        <v>8.8666051455028566E-2</v>
      </c>
      <c r="Q37" s="67">
        <v>8.8666051455028566E-2</v>
      </c>
      <c r="R37" s="6">
        <v>8.8666051455028566E-2</v>
      </c>
      <c r="S37" s="6">
        <v>8.8666051455028566E-2</v>
      </c>
      <c r="AJ37">
        <f>VLOOKUP(A37&amp;D37&amp;"-"&amp;E37,ActiveFunds!$AH$4:$AI$787,2,0)</f>
        <v>0</v>
      </c>
    </row>
    <row r="38" spans="1:36" ht="15" x14ac:dyDescent="0.25">
      <c r="A38" s="18" t="str">
        <f t="shared" si="5"/>
        <v>100</v>
      </c>
      <c r="B38" s="20" t="str">
        <f t="shared" si="6"/>
        <v/>
      </c>
      <c r="C38" s="20" t="str">
        <f t="shared" si="7"/>
        <v/>
      </c>
      <c r="D38" s="19" t="str">
        <f t="shared" si="8"/>
        <v>111</v>
      </c>
      <c r="E38" s="20" t="str">
        <f t="shared" si="9"/>
        <v>1</v>
      </c>
      <c r="F38" s="36" t="s">
        <v>363</v>
      </c>
      <c r="I38" s="4" t="s">
        <v>518</v>
      </c>
      <c r="J38" s="67">
        <v>8.9139393167968692E-3</v>
      </c>
      <c r="K38" s="67">
        <v>8.9139393167968692E-3</v>
      </c>
      <c r="L38" s="67">
        <v>0</v>
      </c>
      <c r="M38" s="67">
        <v>8.9139393167968692E-3</v>
      </c>
      <c r="N38" s="67">
        <v>8.9139393167968692E-3</v>
      </c>
      <c r="O38" s="67">
        <v>8.9139393167968692E-3</v>
      </c>
      <c r="P38" s="67">
        <v>8.9139393167968692E-3</v>
      </c>
      <c r="Q38" s="67">
        <v>8.9139393167968692E-3</v>
      </c>
      <c r="R38" s="6">
        <v>8.9139393167968692E-3</v>
      </c>
      <c r="S38" s="6">
        <v>8.9139393167968692E-3</v>
      </c>
      <c r="AJ38">
        <f>VLOOKUP(A38&amp;D38&amp;"-"&amp;E38,ActiveFunds!$AH$4:$AI$787,2,0)</f>
        <v>0</v>
      </c>
    </row>
    <row r="39" spans="1:36" ht="15" x14ac:dyDescent="0.25">
      <c r="A39" s="18" t="str">
        <f t="shared" si="5"/>
        <v>100</v>
      </c>
      <c r="B39" s="20" t="str">
        <f t="shared" si="6"/>
        <v/>
      </c>
      <c r="C39" s="20" t="str">
        <f t="shared" si="7"/>
        <v/>
      </c>
      <c r="D39" s="19" t="str">
        <f t="shared" si="8"/>
        <v>12F</v>
      </c>
      <c r="E39" s="20" t="str">
        <f t="shared" si="9"/>
        <v>6</v>
      </c>
      <c r="F39" s="36" t="s">
        <v>363</v>
      </c>
      <c r="I39" s="4" t="s">
        <v>521</v>
      </c>
      <c r="J39" s="67">
        <v>3.6793368442825094E-3</v>
      </c>
      <c r="K39" s="67">
        <v>3.6793368442825094E-3</v>
      </c>
      <c r="L39" s="67">
        <v>0.8571428571428571</v>
      </c>
      <c r="M39" s="67">
        <v>3.6793368442825094E-3</v>
      </c>
      <c r="N39" s="67">
        <v>3.6793368442825094E-3</v>
      </c>
      <c r="O39" s="67">
        <v>3.6793368442825094E-3</v>
      </c>
      <c r="P39" s="67">
        <v>3.6793368442825094E-3</v>
      </c>
      <c r="Q39" s="67">
        <v>3.6793368442825094E-3</v>
      </c>
      <c r="R39" s="6">
        <v>3.6793368442825094E-3</v>
      </c>
      <c r="S39" s="6">
        <v>3.6793368442825094E-3</v>
      </c>
      <c r="AJ39">
        <f>VLOOKUP(A39&amp;D39&amp;"-"&amp;E39,ActiveFunds!$AH$4:$AI$787,2,0)</f>
        <v>0</v>
      </c>
    </row>
    <row r="40" spans="1:36" ht="15" x14ac:dyDescent="0.25">
      <c r="A40" s="18" t="str">
        <f t="shared" si="5"/>
        <v>100</v>
      </c>
      <c r="B40" s="20" t="str">
        <f t="shared" si="6"/>
        <v/>
      </c>
      <c r="C40" s="20" t="str">
        <f t="shared" si="7"/>
        <v/>
      </c>
      <c r="D40" s="19" t="str">
        <f t="shared" si="8"/>
        <v>154</v>
      </c>
      <c r="E40" s="20" t="str">
        <f t="shared" si="9"/>
        <v>1</v>
      </c>
      <c r="F40" s="36" t="s">
        <v>363</v>
      </c>
      <c r="I40" s="4" t="s">
        <v>524</v>
      </c>
      <c r="J40" s="67">
        <v>4.1805221873955868E-3</v>
      </c>
      <c r="K40" s="67">
        <v>4.1805221873955868E-3</v>
      </c>
      <c r="L40" s="67">
        <v>0</v>
      </c>
      <c r="M40" s="67">
        <v>4.1805221873955868E-3</v>
      </c>
      <c r="N40" s="67">
        <v>4.1805221873955868E-3</v>
      </c>
      <c r="O40" s="67">
        <v>4.1805221873955868E-3</v>
      </c>
      <c r="P40" s="67">
        <v>4.1805221873955868E-3</v>
      </c>
      <c r="Q40" s="67">
        <v>4.1805221873955868E-3</v>
      </c>
      <c r="R40" s="6">
        <v>4.1805221873955868E-3</v>
      </c>
      <c r="S40" s="6">
        <v>4.1805221873955868E-3</v>
      </c>
      <c r="AJ40">
        <f>VLOOKUP(A40&amp;D40&amp;"-"&amp;E40,ActiveFunds!$AH$4:$AI$787,2,0)</f>
        <v>0</v>
      </c>
    </row>
    <row r="41" spans="1:36" ht="15" x14ac:dyDescent="0.25">
      <c r="A41" s="18" t="str">
        <f t="shared" si="5"/>
        <v>100</v>
      </c>
      <c r="B41" s="20" t="str">
        <f t="shared" si="6"/>
        <v/>
      </c>
      <c r="C41" s="20" t="str">
        <f t="shared" si="7"/>
        <v/>
      </c>
      <c r="D41" s="19" t="str">
        <f t="shared" si="8"/>
        <v>17L</v>
      </c>
      <c r="E41" s="20" t="str">
        <f t="shared" si="9"/>
        <v>6</v>
      </c>
      <c r="F41" s="36" t="s">
        <v>363</v>
      </c>
      <c r="I41" s="4" t="s">
        <v>184</v>
      </c>
      <c r="J41" s="67">
        <v>2.8122066474678209E-3</v>
      </c>
      <c r="K41" s="67">
        <v>2.8122066474678209E-3</v>
      </c>
      <c r="L41" s="67">
        <v>0</v>
      </c>
      <c r="M41" s="67">
        <v>2.8122066474678209E-3</v>
      </c>
      <c r="N41" s="67">
        <v>2.8122066474678209E-3</v>
      </c>
      <c r="O41" s="67">
        <v>2.8122066474678209E-3</v>
      </c>
      <c r="P41" s="67">
        <v>2.8122066474678209E-3</v>
      </c>
      <c r="Q41" s="67">
        <v>2.8122066474678209E-3</v>
      </c>
      <c r="R41" s="6">
        <v>2.8122066474678209E-3</v>
      </c>
      <c r="S41" s="6">
        <v>2.8122066474678209E-3</v>
      </c>
      <c r="AJ41">
        <f>VLOOKUP(A41&amp;D41&amp;"-"&amp;E41,ActiveFunds!$AH$4:$AI$787,2,0)</f>
        <v>0</v>
      </c>
    </row>
    <row r="42" spans="1:36" ht="15" x14ac:dyDescent="0.25">
      <c r="A42" s="18" t="str">
        <f t="shared" si="5"/>
        <v>100</v>
      </c>
      <c r="B42" s="20" t="str">
        <f t="shared" si="6"/>
        <v/>
      </c>
      <c r="C42" s="20" t="str">
        <f t="shared" si="7"/>
        <v/>
      </c>
      <c r="D42" s="19" t="str">
        <f t="shared" si="8"/>
        <v>405</v>
      </c>
      <c r="E42" s="20" t="str">
        <f t="shared" si="9"/>
        <v>1</v>
      </c>
      <c r="F42" s="36" t="s">
        <v>363</v>
      </c>
      <c r="I42" s="4" t="s">
        <v>535</v>
      </c>
      <c r="J42" s="67">
        <v>0.88232088590475888</v>
      </c>
      <c r="K42" s="67">
        <v>0.88232088590475888</v>
      </c>
      <c r="L42" s="67">
        <v>0.14285714285714285</v>
      </c>
      <c r="M42" s="67">
        <v>0.88232088590475888</v>
      </c>
      <c r="N42" s="67">
        <v>0.88232088590475888</v>
      </c>
      <c r="O42" s="67">
        <v>0.88232088590475888</v>
      </c>
      <c r="P42" s="67">
        <v>0.88232088590475888</v>
      </c>
      <c r="Q42" s="67">
        <v>0.88232088590475888</v>
      </c>
      <c r="R42" s="6">
        <v>0.88232088590475888</v>
      </c>
      <c r="S42" s="6">
        <v>0.88232088590475888</v>
      </c>
      <c r="AJ42">
        <f>VLOOKUP(A42&amp;D42&amp;"-"&amp;E42,ActiveFunds!$AH$4:$AI$787,2,0)</f>
        <v>0</v>
      </c>
    </row>
    <row r="43" spans="1:36" ht="15" x14ac:dyDescent="0.25">
      <c r="A43" s="18" t="str">
        <f t="shared" si="5"/>
        <v>100</v>
      </c>
      <c r="B43" s="20" t="str">
        <f t="shared" si="6"/>
        <v/>
      </c>
      <c r="C43" s="20" t="str">
        <f t="shared" si="7"/>
        <v/>
      </c>
      <c r="D43" s="19" t="str">
        <f t="shared" si="8"/>
        <v>424</v>
      </c>
      <c r="E43" s="20" t="str">
        <f t="shared" si="9"/>
        <v>6</v>
      </c>
      <c r="F43" s="36" t="s">
        <v>363</v>
      </c>
      <c r="I43" s="4" t="s">
        <v>538</v>
      </c>
      <c r="J43" s="67">
        <v>8.8860956866239193E-3</v>
      </c>
      <c r="K43" s="67">
        <v>8.8860956866239193E-3</v>
      </c>
      <c r="L43" s="67">
        <v>0</v>
      </c>
      <c r="M43" s="67">
        <v>8.8860956866239193E-3</v>
      </c>
      <c r="N43" s="67">
        <v>8.8860956866239193E-3</v>
      </c>
      <c r="O43" s="67">
        <v>8.8860956866239193E-3</v>
      </c>
      <c r="P43" s="67">
        <v>8.8860956866239193E-3</v>
      </c>
      <c r="Q43" s="67">
        <v>8.8860956866239193E-3</v>
      </c>
      <c r="R43" s="6">
        <v>8.8860956866239193E-3</v>
      </c>
      <c r="S43" s="6">
        <v>8.8860956866239193E-3</v>
      </c>
      <c r="AJ43">
        <f>VLOOKUP(A43&amp;D43&amp;"-"&amp;E43,ActiveFunds!$AH$4:$AI$787,2,0)</f>
        <v>0</v>
      </c>
    </row>
    <row r="44" spans="1:36" x14ac:dyDescent="0.2">
      <c r="A44" s="39" t="str">
        <f t="shared" si="5"/>
        <v>100</v>
      </c>
      <c r="B44" s="40" t="str">
        <f t="shared" si="6"/>
        <v/>
      </c>
      <c r="C44" s="40" t="str">
        <f t="shared" si="7"/>
        <v/>
      </c>
      <c r="D44" s="40" t="str">
        <f t="shared" si="8"/>
        <v>828</v>
      </c>
      <c r="E44" s="40" t="str">
        <f t="shared" si="9"/>
        <v>1</v>
      </c>
      <c r="F44" s="36" t="s">
        <v>363</v>
      </c>
      <c r="I44" s="4" t="s">
        <v>543</v>
      </c>
      <c r="J44" s="67">
        <v>5.409619576458609E-4</v>
      </c>
      <c r="K44" s="67">
        <v>5.409619576458609E-4</v>
      </c>
      <c r="L44" s="67">
        <v>0</v>
      </c>
      <c r="M44" s="67">
        <v>5.409619576458609E-4</v>
      </c>
      <c r="N44" s="67">
        <v>5.409619576458609E-4</v>
      </c>
      <c r="O44" s="67">
        <v>5.409619576458609E-4</v>
      </c>
      <c r="P44" s="67">
        <v>5.409619576458609E-4</v>
      </c>
      <c r="Q44" s="67">
        <v>5.409619576458609E-4</v>
      </c>
      <c r="R44" s="6">
        <v>5.409619576458609E-4</v>
      </c>
      <c r="S44" s="6">
        <v>5.409619576458609E-4</v>
      </c>
      <c r="AJ44">
        <f>VLOOKUP(A44&amp;D44&amp;"-"&amp;E44,ActiveFunds!$AH$4:$AI$787,2,0)</f>
        <v>0</v>
      </c>
    </row>
    <row r="45" spans="1:36" x14ac:dyDescent="0.2">
      <c r="A45" s="39" t="str">
        <f t="shared" si="5"/>
        <v>101</v>
      </c>
      <c r="B45" s="40" t="str">
        <f t="shared" si="6"/>
        <v/>
      </c>
      <c r="C45" s="40" t="str">
        <f t="shared" si="7"/>
        <v/>
      </c>
      <c r="D45" s="40" t="str">
        <f t="shared" si="8"/>
        <v>001</v>
      </c>
      <c r="E45" s="40" t="str">
        <f t="shared" si="9"/>
        <v>1</v>
      </c>
      <c r="F45" s="63" t="s">
        <v>366</v>
      </c>
      <c r="G45" s="4"/>
      <c r="H45" s="4"/>
      <c r="I45" s="4" t="s">
        <v>167</v>
      </c>
      <c r="J45" s="64">
        <v>1</v>
      </c>
      <c r="K45" s="64">
        <v>1</v>
      </c>
      <c r="L45" s="64">
        <v>1</v>
      </c>
      <c r="M45" s="64">
        <v>1</v>
      </c>
      <c r="N45" s="64">
        <v>1</v>
      </c>
      <c r="O45" s="64">
        <v>1</v>
      </c>
      <c r="P45" s="64">
        <v>1</v>
      </c>
      <c r="Q45" s="64">
        <v>1</v>
      </c>
      <c r="R45" s="6">
        <v>1</v>
      </c>
      <c r="S45" s="6">
        <v>1</v>
      </c>
      <c r="AJ45">
        <f>VLOOKUP(A45&amp;D45&amp;"-"&amp;E45,ActiveFunds!$AH$4:$AI$787,2,0)</f>
        <v>0</v>
      </c>
    </row>
    <row r="46" spans="1:36" x14ac:dyDescent="0.2">
      <c r="A46" s="39" t="str">
        <f t="shared" si="5"/>
        <v>102</v>
      </c>
      <c r="B46" s="40" t="str">
        <f t="shared" si="6"/>
        <v/>
      </c>
      <c r="C46" s="40" t="str">
        <f t="shared" si="7"/>
        <v/>
      </c>
      <c r="D46" s="40" t="str">
        <f t="shared" si="8"/>
        <v>300</v>
      </c>
      <c r="E46" s="40" t="str">
        <f t="shared" si="9"/>
        <v>6</v>
      </c>
      <c r="F46" s="36" t="s">
        <v>370</v>
      </c>
      <c r="I46" s="4" t="s">
        <v>554</v>
      </c>
      <c r="J46" s="64">
        <v>1</v>
      </c>
      <c r="K46" s="64">
        <v>1</v>
      </c>
      <c r="L46" s="64">
        <v>1</v>
      </c>
      <c r="M46" s="64">
        <v>1</v>
      </c>
      <c r="N46" s="64">
        <v>1</v>
      </c>
      <c r="O46" s="64">
        <v>1</v>
      </c>
      <c r="P46" s="64">
        <v>1</v>
      </c>
      <c r="Q46" s="64">
        <v>1</v>
      </c>
      <c r="R46" s="6">
        <v>1</v>
      </c>
      <c r="S46" s="6">
        <v>1</v>
      </c>
      <c r="AJ46">
        <f>VLOOKUP(A46&amp;D46&amp;"-"&amp;E46,ActiveFunds!$AH$4:$AI$787,2,0)</f>
        <v>0</v>
      </c>
    </row>
    <row r="47" spans="1:36" x14ac:dyDescent="0.2">
      <c r="A47" s="39" t="str">
        <f t="shared" si="5"/>
        <v>103</v>
      </c>
      <c r="B47" s="40" t="str">
        <f t="shared" si="6"/>
        <v/>
      </c>
      <c r="C47" s="40" t="str">
        <f t="shared" si="7"/>
        <v/>
      </c>
      <c r="D47" s="40" t="str">
        <f t="shared" si="8"/>
        <v>001</v>
      </c>
      <c r="E47" s="40" t="str">
        <f t="shared" si="9"/>
        <v>1</v>
      </c>
      <c r="F47" s="36" t="s">
        <v>171</v>
      </c>
      <c r="I47" s="4" t="s">
        <v>167</v>
      </c>
      <c r="J47" s="64">
        <v>0.35920000000000002</v>
      </c>
      <c r="K47" s="64">
        <v>0.35920000000000002</v>
      </c>
      <c r="L47" s="64">
        <v>0.35920000000000002</v>
      </c>
      <c r="M47" s="64">
        <v>0.35920000000000002</v>
      </c>
      <c r="N47" s="64">
        <v>0.35920000000000002</v>
      </c>
      <c r="O47" s="64">
        <v>0.61060000000000003</v>
      </c>
      <c r="P47" s="64">
        <v>0.35920000000000002</v>
      </c>
      <c r="Q47" s="64">
        <v>0.35920000000000002</v>
      </c>
      <c r="R47" s="6">
        <v>0.35920000000000002</v>
      </c>
      <c r="S47" s="6">
        <v>0.35920000000000002</v>
      </c>
      <c r="AJ47">
        <f>VLOOKUP(A47&amp;D47&amp;"-"&amp;E47,ActiveFunds!$AH$4:$AI$787,2,0)</f>
        <v>0</v>
      </c>
    </row>
    <row r="48" spans="1:36" x14ac:dyDescent="0.2">
      <c r="A48" s="39" t="str">
        <f t="shared" si="5"/>
        <v>103</v>
      </c>
      <c r="B48" s="40" t="str">
        <f t="shared" si="6"/>
        <v/>
      </c>
      <c r="C48" s="40" t="str">
        <f t="shared" si="7"/>
        <v/>
      </c>
      <c r="D48" s="40" t="str">
        <f t="shared" si="8"/>
        <v>001</v>
      </c>
      <c r="E48" s="40" t="str">
        <f t="shared" si="9"/>
        <v>2</v>
      </c>
      <c r="F48" s="36" t="s">
        <v>171</v>
      </c>
      <c r="I48" s="4" t="s">
        <v>172</v>
      </c>
      <c r="J48" s="64">
        <v>0.25140000000000001</v>
      </c>
      <c r="K48" s="64">
        <v>0.25140000000000001</v>
      </c>
      <c r="L48" s="64">
        <v>0.25140000000000001</v>
      </c>
      <c r="M48" s="64">
        <v>0.25140000000000001</v>
      </c>
      <c r="N48" s="64">
        <v>0.25140000000000001</v>
      </c>
      <c r="O48" s="64">
        <v>0</v>
      </c>
      <c r="P48" s="64">
        <v>0.25140000000000001</v>
      </c>
      <c r="Q48" s="64">
        <v>0.25140000000000001</v>
      </c>
      <c r="R48" s="6">
        <v>0.25140000000000001</v>
      </c>
      <c r="S48" s="6">
        <v>0.25140000000000001</v>
      </c>
      <c r="AJ48">
        <f>VLOOKUP(A48&amp;D48&amp;"-"&amp;E48,ActiveFunds!$AH$4:$AI$787,2,0)</f>
        <v>0</v>
      </c>
    </row>
    <row r="49" spans="1:36" x14ac:dyDescent="0.2">
      <c r="A49" s="39" t="str">
        <f t="shared" si="5"/>
        <v>103</v>
      </c>
      <c r="B49" s="40" t="str">
        <f t="shared" si="6"/>
        <v/>
      </c>
      <c r="C49" s="40" t="str">
        <f t="shared" si="7"/>
        <v/>
      </c>
      <c r="D49" s="40" t="str">
        <f t="shared" si="8"/>
        <v>001</v>
      </c>
      <c r="E49" s="40" t="str">
        <f t="shared" si="9"/>
        <v>7</v>
      </c>
      <c r="F49" s="36" t="s">
        <v>171</v>
      </c>
      <c r="I49" s="4" t="s">
        <v>173</v>
      </c>
      <c r="J49" s="64">
        <v>9.9000000000000005E-2</v>
      </c>
      <c r="K49" s="64">
        <v>9.9000000000000005E-2</v>
      </c>
      <c r="L49" s="64">
        <v>9.9000000000000005E-2</v>
      </c>
      <c r="M49" s="64">
        <v>9.9000000000000005E-2</v>
      </c>
      <c r="N49" s="64">
        <v>9.9000000000000005E-2</v>
      </c>
      <c r="O49" s="64">
        <v>9.9000000000000005E-2</v>
      </c>
      <c r="P49" s="64">
        <v>9.9000000000000005E-2</v>
      </c>
      <c r="Q49" s="64">
        <v>9.9000000000000005E-2</v>
      </c>
      <c r="R49" s="6">
        <v>9.9000000000000005E-2</v>
      </c>
      <c r="S49" s="6">
        <v>9.9000000000000005E-2</v>
      </c>
      <c r="AJ49">
        <f>VLOOKUP(A49&amp;D49&amp;"-"&amp;E49,ActiveFunds!$AH$4:$AI$787,2,0)</f>
        <v>0</v>
      </c>
    </row>
    <row r="50" spans="1:36" x14ac:dyDescent="0.2">
      <c r="A50" s="39" t="str">
        <f t="shared" si="5"/>
        <v>103</v>
      </c>
      <c r="B50" s="40" t="str">
        <f t="shared" si="6"/>
        <v/>
      </c>
      <c r="C50" s="40" t="str">
        <f t="shared" si="7"/>
        <v/>
      </c>
      <c r="D50" s="40" t="str">
        <f t="shared" si="8"/>
        <v>001</v>
      </c>
      <c r="E50" s="40" t="str">
        <f t="shared" si="9"/>
        <v>8</v>
      </c>
      <c r="F50" s="36" t="s">
        <v>171</v>
      </c>
      <c r="I50" s="4" t="s">
        <v>174</v>
      </c>
      <c r="J50" s="64">
        <v>0</v>
      </c>
      <c r="K50" s="64">
        <v>0</v>
      </c>
      <c r="L50" s="64">
        <v>0</v>
      </c>
      <c r="M50" s="64">
        <v>0</v>
      </c>
      <c r="N50" s="64">
        <v>0</v>
      </c>
      <c r="O50" s="64">
        <v>0</v>
      </c>
      <c r="P50" s="64">
        <v>0</v>
      </c>
      <c r="Q50" s="64">
        <v>0</v>
      </c>
      <c r="R50" s="6">
        <v>0</v>
      </c>
      <c r="S50" s="6">
        <v>0</v>
      </c>
      <c r="AJ50">
        <f>VLOOKUP(A50&amp;D50&amp;"-"&amp;E50,ActiveFunds!$AH$4:$AI$787,2,0)</f>
        <v>0</v>
      </c>
    </row>
    <row r="51" spans="1:36" x14ac:dyDescent="0.2">
      <c r="A51" s="39" t="str">
        <f t="shared" si="5"/>
        <v>103</v>
      </c>
      <c r="B51" s="40" t="str">
        <f t="shared" si="6"/>
        <v/>
      </c>
      <c r="C51" s="40" t="str">
        <f t="shared" si="7"/>
        <v/>
      </c>
      <c r="D51" s="40" t="str">
        <f t="shared" si="8"/>
        <v>04R</v>
      </c>
      <c r="E51" s="40" t="str">
        <f t="shared" si="9"/>
        <v>1</v>
      </c>
      <c r="F51" s="36" t="s">
        <v>171</v>
      </c>
      <c r="I51" s="4" t="s">
        <v>175</v>
      </c>
      <c r="J51" s="64">
        <v>1.6400000000000001E-2</v>
      </c>
      <c r="K51" s="64">
        <v>1.6400000000000001E-2</v>
      </c>
      <c r="L51" s="64">
        <v>1.6400000000000001E-2</v>
      </c>
      <c r="M51" s="64">
        <v>1.6400000000000001E-2</v>
      </c>
      <c r="N51" s="64">
        <v>1.6400000000000001E-2</v>
      </c>
      <c r="O51" s="64">
        <v>1.6400000000000001E-2</v>
      </c>
      <c r="P51" s="64">
        <v>1.6400000000000001E-2</v>
      </c>
      <c r="Q51" s="64">
        <v>1.6400000000000001E-2</v>
      </c>
      <c r="R51" s="6">
        <v>1.6400000000000001E-2</v>
      </c>
      <c r="S51" s="6">
        <v>1.6400000000000001E-2</v>
      </c>
      <c r="AJ51">
        <f>VLOOKUP(A51&amp;D51&amp;"-"&amp;E51,ActiveFunds!$AH$4:$AI$787,2,0)</f>
        <v>0</v>
      </c>
    </row>
    <row r="52" spans="1:36" x14ac:dyDescent="0.2">
      <c r="A52" s="39" t="str">
        <f t="shared" si="5"/>
        <v>103</v>
      </c>
      <c r="B52" s="40" t="str">
        <f t="shared" si="6"/>
        <v/>
      </c>
      <c r="C52" s="40" t="str">
        <f t="shared" si="7"/>
        <v/>
      </c>
      <c r="D52" s="40" t="str">
        <f t="shared" si="8"/>
        <v>058</v>
      </c>
      <c r="E52" s="40" t="str">
        <f t="shared" si="9"/>
        <v>1</v>
      </c>
      <c r="F52" s="36" t="s">
        <v>171</v>
      </c>
      <c r="I52" s="4" t="s">
        <v>176</v>
      </c>
      <c r="J52" s="64">
        <v>5.2200000000000003E-2</v>
      </c>
      <c r="K52" s="64">
        <v>5.2200000000000003E-2</v>
      </c>
      <c r="L52" s="64">
        <v>5.2200000000000003E-2</v>
      </c>
      <c r="M52" s="64">
        <v>5.2200000000000003E-2</v>
      </c>
      <c r="N52" s="64">
        <v>5.2200000000000003E-2</v>
      </c>
      <c r="O52" s="64">
        <v>5.2200000000000003E-2</v>
      </c>
      <c r="P52" s="64">
        <v>5.2200000000000003E-2</v>
      </c>
      <c r="Q52" s="64">
        <v>5.2200000000000003E-2</v>
      </c>
      <c r="R52" s="6">
        <v>5.2200000000000003E-2</v>
      </c>
      <c r="S52" s="6">
        <v>5.2200000000000003E-2</v>
      </c>
      <c r="AJ52">
        <f>VLOOKUP(A52&amp;D52&amp;"-"&amp;E52,ActiveFunds!$AH$4:$AI$787,2,0)</f>
        <v>0</v>
      </c>
    </row>
    <row r="53" spans="1:36" x14ac:dyDescent="0.2">
      <c r="A53" s="39" t="str">
        <f t="shared" si="5"/>
        <v>103</v>
      </c>
      <c r="B53" s="40" t="str">
        <f t="shared" si="6"/>
        <v/>
      </c>
      <c r="C53" s="40" t="str">
        <f t="shared" si="7"/>
        <v/>
      </c>
      <c r="D53" s="40" t="str">
        <f t="shared" si="8"/>
        <v>05R</v>
      </c>
      <c r="E53" s="40" t="str">
        <f t="shared" si="9"/>
        <v>1</v>
      </c>
      <c r="F53" s="36" t="s">
        <v>171</v>
      </c>
      <c r="I53" s="4" t="s">
        <v>177</v>
      </c>
      <c r="J53" s="64">
        <v>6.4999999999999997E-3</v>
      </c>
      <c r="K53" s="64">
        <v>6.4999999999999997E-3</v>
      </c>
      <c r="L53" s="64">
        <v>6.4999999999999997E-3</v>
      </c>
      <c r="M53" s="64">
        <v>6.4999999999999997E-3</v>
      </c>
      <c r="N53" s="64">
        <v>6.4999999999999997E-3</v>
      </c>
      <c r="O53" s="64">
        <v>6.4999999999999997E-3</v>
      </c>
      <c r="P53" s="64">
        <v>6.4999999999999997E-3</v>
      </c>
      <c r="Q53" s="64">
        <v>6.4999999999999997E-3</v>
      </c>
      <c r="R53" s="6">
        <v>6.4999999999999997E-3</v>
      </c>
      <c r="S53" s="6">
        <v>6.4999999999999997E-3</v>
      </c>
      <c r="AJ53">
        <f>VLOOKUP(A53&amp;D53&amp;"-"&amp;E53,ActiveFunds!$AH$4:$AI$787,2,0)</f>
        <v>0</v>
      </c>
    </row>
    <row r="54" spans="1:36" x14ac:dyDescent="0.2">
      <c r="A54" s="39" t="str">
        <f t="shared" si="5"/>
        <v>103</v>
      </c>
      <c r="B54" s="40" t="str">
        <f t="shared" si="6"/>
        <v/>
      </c>
      <c r="C54" s="40" t="str">
        <f t="shared" si="7"/>
        <v/>
      </c>
      <c r="D54" s="40" t="str">
        <f t="shared" si="8"/>
        <v>06K</v>
      </c>
      <c r="E54" s="40" t="str">
        <f t="shared" si="9"/>
        <v>1</v>
      </c>
      <c r="F54" s="36" t="s">
        <v>171</v>
      </c>
      <c r="I54" s="4" t="s">
        <v>178</v>
      </c>
      <c r="J54" s="64">
        <v>3.2000000000000002E-3</v>
      </c>
      <c r="K54" s="64">
        <v>3.2000000000000002E-3</v>
      </c>
      <c r="L54" s="64">
        <v>3.2000000000000002E-3</v>
      </c>
      <c r="M54" s="64">
        <v>3.2000000000000002E-3</v>
      </c>
      <c r="N54" s="64">
        <v>3.2000000000000002E-3</v>
      </c>
      <c r="O54" s="64">
        <v>3.2000000000000002E-3</v>
      </c>
      <c r="P54" s="64">
        <v>3.2000000000000002E-3</v>
      </c>
      <c r="Q54" s="64">
        <v>3.2000000000000002E-3</v>
      </c>
      <c r="R54" s="6">
        <v>3.2000000000000002E-3</v>
      </c>
      <c r="S54" s="6">
        <v>3.2000000000000002E-3</v>
      </c>
      <c r="AJ54">
        <f>VLOOKUP(A54&amp;D54&amp;"-"&amp;E54,ActiveFunds!$AH$4:$AI$787,2,0)</f>
        <v>0</v>
      </c>
    </row>
    <row r="55" spans="1:36" x14ac:dyDescent="0.2">
      <c r="A55" s="39" t="str">
        <f t="shared" si="5"/>
        <v>103</v>
      </c>
      <c r="B55" s="40" t="str">
        <f t="shared" si="6"/>
        <v/>
      </c>
      <c r="C55" s="40" t="str">
        <f t="shared" si="7"/>
        <v/>
      </c>
      <c r="D55" s="40" t="str">
        <f t="shared" si="8"/>
        <v>10B</v>
      </c>
      <c r="E55" s="40" t="str">
        <f t="shared" si="9"/>
        <v>1</v>
      </c>
      <c r="F55" s="36" t="s">
        <v>171</v>
      </c>
      <c r="I55" s="4" t="s">
        <v>179</v>
      </c>
      <c r="J55" s="64">
        <v>5.62E-2</v>
      </c>
      <c r="K55" s="64">
        <v>5.62E-2</v>
      </c>
      <c r="L55" s="64">
        <v>5.62E-2</v>
      </c>
      <c r="M55" s="64">
        <v>5.62E-2</v>
      </c>
      <c r="N55" s="64">
        <v>5.62E-2</v>
      </c>
      <c r="O55" s="64">
        <v>5.62E-2</v>
      </c>
      <c r="P55" s="64">
        <v>5.62E-2</v>
      </c>
      <c r="Q55" s="64">
        <v>5.62E-2</v>
      </c>
      <c r="R55" s="6">
        <v>5.62E-2</v>
      </c>
      <c r="S55" s="6">
        <v>5.62E-2</v>
      </c>
      <c r="AJ55">
        <f>VLOOKUP(A55&amp;D55&amp;"-"&amp;E55,ActiveFunds!$AH$4:$AI$787,2,0)</f>
        <v>0</v>
      </c>
    </row>
    <row r="56" spans="1:36" x14ac:dyDescent="0.2">
      <c r="A56" s="39" t="str">
        <f t="shared" si="5"/>
        <v>103</v>
      </c>
      <c r="B56" s="40" t="str">
        <f t="shared" si="6"/>
        <v/>
      </c>
      <c r="C56" s="40" t="str">
        <f t="shared" si="7"/>
        <v/>
      </c>
      <c r="D56" s="40" t="str">
        <f t="shared" si="8"/>
        <v>12C</v>
      </c>
      <c r="E56" s="40" t="str">
        <f t="shared" si="9"/>
        <v>1</v>
      </c>
      <c r="F56" s="36" t="s">
        <v>171</v>
      </c>
      <c r="I56" s="4" t="s">
        <v>180</v>
      </c>
      <c r="J56" s="64">
        <v>6.0000000000000001E-3</v>
      </c>
      <c r="K56" s="64">
        <v>6.0000000000000001E-3</v>
      </c>
      <c r="L56" s="64">
        <v>6.0000000000000001E-3</v>
      </c>
      <c r="M56" s="64">
        <v>6.0000000000000001E-3</v>
      </c>
      <c r="N56" s="64">
        <v>6.0000000000000001E-3</v>
      </c>
      <c r="O56" s="64">
        <v>6.0000000000000001E-3</v>
      </c>
      <c r="P56" s="64">
        <v>6.0000000000000001E-3</v>
      </c>
      <c r="Q56" s="64">
        <v>6.0000000000000001E-3</v>
      </c>
      <c r="R56" s="6">
        <v>6.0000000000000001E-3</v>
      </c>
      <c r="S56" s="6">
        <v>6.0000000000000001E-3</v>
      </c>
      <c r="AJ56">
        <f>VLOOKUP(A56&amp;D56&amp;"-"&amp;E56,ActiveFunds!$AH$4:$AI$787,2,0)</f>
        <v>0</v>
      </c>
    </row>
    <row r="57" spans="1:36" x14ac:dyDescent="0.2">
      <c r="A57" s="39" t="str">
        <f t="shared" si="5"/>
        <v>103</v>
      </c>
      <c r="B57" s="40" t="str">
        <f t="shared" si="6"/>
        <v/>
      </c>
      <c r="C57" s="40" t="str">
        <f t="shared" si="7"/>
        <v/>
      </c>
      <c r="D57" s="40" t="str">
        <f t="shared" si="8"/>
        <v>150</v>
      </c>
      <c r="E57" s="40" t="str">
        <f t="shared" si="9"/>
        <v>1</v>
      </c>
      <c r="F57" s="36" t="s">
        <v>171</v>
      </c>
      <c r="I57" s="4" t="s">
        <v>181</v>
      </c>
      <c r="J57" s="64">
        <v>4.7000000000000002E-3</v>
      </c>
      <c r="K57" s="64">
        <v>4.7000000000000002E-3</v>
      </c>
      <c r="L57" s="64">
        <v>4.7000000000000002E-3</v>
      </c>
      <c r="M57" s="64">
        <v>4.7000000000000002E-3</v>
      </c>
      <c r="N57" s="64">
        <v>4.7000000000000002E-3</v>
      </c>
      <c r="O57" s="64">
        <v>4.7000000000000002E-3</v>
      </c>
      <c r="P57" s="64">
        <v>4.7000000000000002E-3</v>
      </c>
      <c r="Q57" s="64">
        <v>4.7000000000000002E-3</v>
      </c>
      <c r="R57" s="6">
        <v>4.7000000000000002E-3</v>
      </c>
      <c r="S57" s="6">
        <v>4.7000000000000002E-3</v>
      </c>
      <c r="AJ57">
        <f>VLOOKUP(A57&amp;D57&amp;"-"&amp;E57,ActiveFunds!$AH$4:$AI$787,2,0)</f>
        <v>0</v>
      </c>
    </row>
    <row r="58" spans="1:36" x14ac:dyDescent="0.2">
      <c r="A58" s="39" t="str">
        <f t="shared" si="5"/>
        <v>103</v>
      </c>
      <c r="B58" s="40" t="str">
        <f t="shared" si="6"/>
        <v/>
      </c>
      <c r="C58" s="40" t="str">
        <f t="shared" si="7"/>
        <v/>
      </c>
      <c r="D58" s="40" t="str">
        <f t="shared" si="8"/>
        <v>15A</v>
      </c>
      <c r="E58" s="40" t="str">
        <f t="shared" si="9"/>
        <v>6</v>
      </c>
      <c r="F58" s="36" t="s">
        <v>171</v>
      </c>
      <c r="I58" s="4" t="s">
        <v>182</v>
      </c>
      <c r="J58" s="64">
        <v>5.0000000000000001E-4</v>
      </c>
      <c r="K58" s="64">
        <v>5.0000000000000001E-4</v>
      </c>
      <c r="L58" s="64">
        <v>5.0000000000000001E-4</v>
      </c>
      <c r="M58" s="64">
        <v>5.0000000000000001E-4</v>
      </c>
      <c r="N58" s="64">
        <v>5.0000000000000001E-4</v>
      </c>
      <c r="O58" s="64">
        <v>5.0000000000000001E-4</v>
      </c>
      <c r="P58" s="64">
        <v>5.0000000000000001E-4</v>
      </c>
      <c r="Q58" s="64">
        <v>5.0000000000000001E-4</v>
      </c>
      <c r="R58" s="6">
        <v>5.0000000000000001E-4</v>
      </c>
      <c r="S58" s="6">
        <v>5.0000000000000001E-4</v>
      </c>
      <c r="AJ58">
        <f>VLOOKUP(A58&amp;D58&amp;"-"&amp;E58,ActiveFunds!$AH$4:$AI$787,2,0)</f>
        <v>0</v>
      </c>
    </row>
    <row r="59" spans="1:36" x14ac:dyDescent="0.2">
      <c r="A59" s="39" t="str">
        <f t="shared" si="5"/>
        <v>103</v>
      </c>
      <c r="B59" s="40" t="str">
        <f t="shared" si="6"/>
        <v/>
      </c>
      <c r="C59" s="40" t="str">
        <f t="shared" si="7"/>
        <v/>
      </c>
      <c r="D59" s="40" t="str">
        <f t="shared" si="8"/>
        <v>174</v>
      </c>
      <c r="E59" s="40" t="str">
        <f t="shared" si="9"/>
        <v>1</v>
      </c>
      <c r="F59" s="36" t="s">
        <v>171</v>
      </c>
      <c r="I59" s="4" t="s">
        <v>183</v>
      </c>
      <c r="J59" s="64">
        <v>4.0000000000000002E-4</v>
      </c>
      <c r="K59" s="64">
        <v>4.0000000000000002E-4</v>
      </c>
      <c r="L59" s="64">
        <v>4.0000000000000002E-4</v>
      </c>
      <c r="M59" s="64">
        <v>4.0000000000000002E-4</v>
      </c>
      <c r="N59" s="64">
        <v>4.0000000000000002E-4</v>
      </c>
      <c r="O59" s="64">
        <v>4.0000000000000002E-4</v>
      </c>
      <c r="P59" s="64">
        <v>4.0000000000000002E-4</v>
      </c>
      <c r="Q59" s="64">
        <v>4.0000000000000002E-4</v>
      </c>
      <c r="R59" s="6">
        <v>4.0000000000000002E-4</v>
      </c>
      <c r="S59" s="6">
        <v>4.0000000000000002E-4</v>
      </c>
      <c r="AJ59" t="e">
        <f>VLOOKUP(A59&amp;D59&amp;"-"&amp;E59,ActiveFunds!$AH$4:$AI$787,2,0)</f>
        <v>#N/A</v>
      </c>
    </row>
    <row r="60" spans="1:36" x14ac:dyDescent="0.2">
      <c r="A60" s="39" t="str">
        <f t="shared" si="5"/>
        <v>103</v>
      </c>
      <c r="B60" s="40" t="str">
        <f t="shared" si="6"/>
        <v/>
      </c>
      <c r="C60" s="40" t="str">
        <f t="shared" si="7"/>
        <v/>
      </c>
      <c r="D60" s="40" t="str">
        <f t="shared" si="8"/>
        <v>17L</v>
      </c>
      <c r="E60" s="40" t="str">
        <f t="shared" si="9"/>
        <v>6</v>
      </c>
      <c r="F60" s="36" t="s">
        <v>171</v>
      </c>
      <c r="I60" s="4" t="s">
        <v>184</v>
      </c>
      <c r="J60" s="64">
        <v>2.47E-2</v>
      </c>
      <c r="K60" s="64">
        <v>2.47E-2</v>
      </c>
      <c r="L60" s="64">
        <v>2.47E-2</v>
      </c>
      <c r="M60" s="64">
        <v>2.47E-2</v>
      </c>
      <c r="N60" s="64">
        <v>2.47E-2</v>
      </c>
      <c r="O60" s="64">
        <v>2.47E-2</v>
      </c>
      <c r="P60" s="64">
        <v>2.47E-2</v>
      </c>
      <c r="Q60" s="64">
        <v>2.47E-2</v>
      </c>
      <c r="R60" s="6">
        <v>2.47E-2</v>
      </c>
      <c r="S60" s="6">
        <v>2.47E-2</v>
      </c>
      <c r="AJ60">
        <f>VLOOKUP(A60&amp;D60&amp;"-"&amp;E60,ActiveFunds!$AH$4:$AI$787,2,0)</f>
        <v>0</v>
      </c>
    </row>
    <row r="61" spans="1:36" x14ac:dyDescent="0.2">
      <c r="A61" s="39" t="str">
        <f t="shared" si="5"/>
        <v>103</v>
      </c>
      <c r="B61" s="40" t="str">
        <f t="shared" si="6"/>
        <v/>
      </c>
      <c r="C61" s="40" t="str">
        <f t="shared" si="7"/>
        <v/>
      </c>
      <c r="D61" s="40" t="str">
        <f t="shared" si="8"/>
        <v>205</v>
      </c>
      <c r="E61" s="40" t="str">
        <f t="shared" si="9"/>
        <v>6</v>
      </c>
      <c r="F61" s="36" t="s">
        <v>171</v>
      </c>
      <c r="I61" s="4" t="s">
        <v>185</v>
      </c>
      <c r="J61" s="64">
        <v>3.3999999999999998E-3</v>
      </c>
      <c r="K61" s="64">
        <v>3.3999999999999998E-3</v>
      </c>
      <c r="L61" s="64">
        <v>3.3999999999999998E-3</v>
      </c>
      <c r="M61" s="64">
        <v>3.3999999999999998E-3</v>
      </c>
      <c r="N61" s="64">
        <v>3.3999999999999998E-3</v>
      </c>
      <c r="O61" s="64">
        <v>3.3999999999999998E-3</v>
      </c>
      <c r="P61" s="64">
        <v>3.3999999999999998E-3</v>
      </c>
      <c r="Q61" s="64">
        <v>3.3999999999999998E-3</v>
      </c>
      <c r="R61" s="6">
        <v>3.3999999999999998E-3</v>
      </c>
      <c r="S61" s="6">
        <v>3.3999999999999998E-3</v>
      </c>
      <c r="AJ61">
        <f>VLOOKUP(A61&amp;D61&amp;"-"&amp;E61,ActiveFunds!$AH$4:$AI$787,2,0)</f>
        <v>0</v>
      </c>
    </row>
    <row r="62" spans="1:36" x14ac:dyDescent="0.2">
      <c r="A62" s="39" t="str">
        <f t="shared" si="5"/>
        <v>103</v>
      </c>
      <c r="B62" s="40" t="str">
        <f t="shared" si="6"/>
        <v/>
      </c>
      <c r="C62" s="40" t="str">
        <f t="shared" si="7"/>
        <v/>
      </c>
      <c r="D62" s="40" t="str">
        <f t="shared" si="8"/>
        <v>263</v>
      </c>
      <c r="E62" s="40" t="str">
        <f t="shared" si="9"/>
        <v>1</v>
      </c>
      <c r="F62" s="36" t="s">
        <v>171</v>
      </c>
      <c r="I62" s="4" t="s">
        <v>186</v>
      </c>
      <c r="J62" s="64">
        <v>2.1700000000000001E-2</v>
      </c>
      <c r="K62" s="64">
        <v>2.1700000000000001E-2</v>
      </c>
      <c r="L62" s="64">
        <v>2.1700000000000001E-2</v>
      </c>
      <c r="M62" s="64">
        <v>2.1700000000000001E-2</v>
      </c>
      <c r="N62" s="64">
        <v>2.1700000000000001E-2</v>
      </c>
      <c r="O62" s="64">
        <v>2.1700000000000001E-2</v>
      </c>
      <c r="P62" s="64">
        <v>2.1700000000000001E-2</v>
      </c>
      <c r="Q62" s="64">
        <v>2.1700000000000001E-2</v>
      </c>
      <c r="R62" s="6">
        <v>2.1700000000000001E-2</v>
      </c>
      <c r="S62" s="6">
        <v>2.1700000000000001E-2</v>
      </c>
      <c r="AJ62">
        <f>VLOOKUP(A62&amp;D62&amp;"-"&amp;E62,ActiveFunds!$AH$4:$AI$787,2,0)</f>
        <v>0</v>
      </c>
    </row>
    <row r="63" spans="1:36" ht="15" x14ac:dyDescent="0.25">
      <c r="A63" s="18" t="str">
        <f t="shared" si="5"/>
        <v>103</v>
      </c>
      <c r="B63" s="20" t="str">
        <f t="shared" si="6"/>
        <v/>
      </c>
      <c r="C63" s="20" t="str">
        <f t="shared" si="7"/>
        <v/>
      </c>
      <c r="D63" s="19" t="str">
        <f t="shared" si="8"/>
        <v>501</v>
      </c>
      <c r="E63" s="20" t="str">
        <f t="shared" si="9"/>
        <v>1</v>
      </c>
      <c r="F63" s="36" t="s">
        <v>171</v>
      </c>
      <c r="I63" s="4" t="s">
        <v>187</v>
      </c>
      <c r="J63" s="64">
        <v>1.1999999999999999E-3</v>
      </c>
      <c r="K63" s="64">
        <v>1.1999999999999999E-3</v>
      </c>
      <c r="L63" s="64">
        <v>1.1999999999999999E-3</v>
      </c>
      <c r="M63" s="64">
        <v>1.1999999999999999E-3</v>
      </c>
      <c r="N63" s="64">
        <v>1.1999999999999999E-3</v>
      </c>
      <c r="O63" s="64">
        <v>1.1999999999999999E-3</v>
      </c>
      <c r="P63" s="64">
        <v>1.1999999999999999E-3</v>
      </c>
      <c r="Q63" s="64">
        <v>1.1999999999999999E-3</v>
      </c>
      <c r="R63" s="6">
        <v>1.1999999999999999E-3</v>
      </c>
      <c r="S63" s="6">
        <v>1.1999999999999999E-3</v>
      </c>
      <c r="AJ63">
        <f>VLOOKUP(A63&amp;D63&amp;"-"&amp;E63,ActiveFunds!$AH$4:$AI$787,2,0)</f>
        <v>0</v>
      </c>
    </row>
    <row r="64" spans="1:36" ht="15" x14ac:dyDescent="0.25">
      <c r="A64" s="18" t="str">
        <f t="shared" si="5"/>
        <v>103</v>
      </c>
      <c r="B64" s="20" t="str">
        <f t="shared" si="6"/>
        <v/>
      </c>
      <c r="C64" s="20" t="str">
        <f t="shared" si="7"/>
        <v/>
      </c>
      <c r="D64" s="20" t="str">
        <f t="shared" si="8"/>
        <v>532</v>
      </c>
      <c r="E64" s="41" t="str">
        <f t="shared" si="9"/>
        <v>1</v>
      </c>
      <c r="F64" s="36" t="s">
        <v>171</v>
      </c>
      <c r="I64" s="4" t="s">
        <v>188</v>
      </c>
      <c r="J64" s="64">
        <v>7.7499999999999999E-2</v>
      </c>
      <c r="K64" s="64">
        <v>7.7499999999999999E-2</v>
      </c>
      <c r="L64" s="64">
        <v>7.7499999999999999E-2</v>
      </c>
      <c r="M64" s="64">
        <v>7.7499999999999999E-2</v>
      </c>
      <c r="N64" s="64">
        <v>7.7499999999999999E-2</v>
      </c>
      <c r="O64" s="64">
        <v>7.7499999999999999E-2</v>
      </c>
      <c r="P64" s="64">
        <v>7.7499999999999999E-2</v>
      </c>
      <c r="Q64" s="64">
        <v>7.7499999999999999E-2</v>
      </c>
      <c r="R64" s="6">
        <v>7.7499999999999999E-2</v>
      </c>
      <c r="S64" s="6">
        <v>7.7499999999999999E-2</v>
      </c>
      <c r="AJ64">
        <f>VLOOKUP(A64&amp;D64&amp;"-"&amp;E64,ActiveFunds!$AH$4:$AI$787,2,0)</f>
        <v>0</v>
      </c>
    </row>
    <row r="65" spans="1:36" ht="15" x14ac:dyDescent="0.25">
      <c r="A65" s="18" t="str">
        <f t="shared" si="5"/>
        <v>103</v>
      </c>
      <c r="B65" s="20" t="str">
        <f t="shared" si="6"/>
        <v/>
      </c>
      <c r="C65" s="20" t="str">
        <f t="shared" si="7"/>
        <v/>
      </c>
      <c r="D65" s="20" t="str">
        <f t="shared" si="8"/>
        <v>887</v>
      </c>
      <c r="E65" s="41" t="str">
        <f t="shared" si="9"/>
        <v>1</v>
      </c>
      <c r="F65" s="36" t="s">
        <v>171</v>
      </c>
      <c r="I65" s="4" t="s">
        <v>189</v>
      </c>
      <c r="J65" s="64">
        <v>1.5800000000000002E-2</v>
      </c>
      <c r="K65" s="64">
        <v>1.5800000000000002E-2</v>
      </c>
      <c r="L65" s="64">
        <v>1.5800000000000002E-2</v>
      </c>
      <c r="M65" s="64">
        <v>1.5800000000000002E-2</v>
      </c>
      <c r="N65" s="64">
        <v>1.5800000000000002E-2</v>
      </c>
      <c r="O65" s="64">
        <v>1.5800000000000002E-2</v>
      </c>
      <c r="P65" s="64">
        <v>1.5800000000000002E-2</v>
      </c>
      <c r="Q65" s="64">
        <v>1.5800000000000002E-2</v>
      </c>
      <c r="R65" s="6">
        <v>1.5800000000000002E-2</v>
      </c>
      <c r="S65" s="6">
        <v>1.5800000000000002E-2</v>
      </c>
      <c r="AJ65">
        <f>VLOOKUP(A65&amp;D65&amp;"-"&amp;E65,ActiveFunds!$AH$4:$AI$787,2,0)</f>
        <v>0</v>
      </c>
    </row>
    <row r="66" spans="1:36" ht="15" x14ac:dyDescent="0.25">
      <c r="A66" s="18" t="str">
        <f t="shared" si="5"/>
        <v>104</v>
      </c>
      <c r="B66" s="20" t="str">
        <f t="shared" si="6"/>
        <v/>
      </c>
      <c r="C66" s="20" t="str">
        <f t="shared" si="7"/>
        <v/>
      </c>
      <c r="D66" s="20" t="str">
        <f t="shared" si="8"/>
        <v>001</v>
      </c>
      <c r="E66" s="41" t="str">
        <f t="shared" si="9"/>
        <v>1</v>
      </c>
      <c r="F66" s="63" t="s">
        <v>379</v>
      </c>
      <c r="G66" s="4"/>
      <c r="H66" s="4"/>
      <c r="I66" s="4" t="s">
        <v>167</v>
      </c>
      <c r="J66" s="64">
        <v>1</v>
      </c>
      <c r="K66" s="64">
        <v>1</v>
      </c>
      <c r="L66" s="64">
        <v>1</v>
      </c>
      <c r="M66" s="64">
        <v>1</v>
      </c>
      <c r="N66" s="64">
        <v>1</v>
      </c>
      <c r="O66" s="64">
        <v>1</v>
      </c>
      <c r="P66" s="64">
        <v>1</v>
      </c>
      <c r="Q66" s="64">
        <v>1</v>
      </c>
      <c r="R66" s="6">
        <v>1</v>
      </c>
      <c r="S66" s="6">
        <v>1</v>
      </c>
      <c r="AJ66">
        <f>VLOOKUP(A66&amp;D66&amp;"-"&amp;E66,ActiveFunds!$AH$4:$AI$787,2,0)</f>
        <v>0</v>
      </c>
    </row>
    <row r="67" spans="1:36" x14ac:dyDescent="0.2">
      <c r="A67" s="39" t="s">
        <v>30</v>
      </c>
      <c r="B67" s="40" t="s">
        <v>128</v>
      </c>
      <c r="C67" s="40" t="s">
        <v>128</v>
      </c>
      <c r="D67" s="40" t="s">
        <v>108</v>
      </c>
      <c r="E67" s="40" t="s">
        <v>104</v>
      </c>
      <c r="F67" t="s">
        <v>382</v>
      </c>
      <c r="I67" t="s">
        <v>167</v>
      </c>
      <c r="J67">
        <v>0.42</v>
      </c>
      <c r="K67">
        <v>0.42</v>
      </c>
      <c r="L67">
        <v>0.42</v>
      </c>
      <c r="M67">
        <v>0.42</v>
      </c>
      <c r="N67">
        <v>0.42</v>
      </c>
      <c r="O67">
        <v>0.42</v>
      </c>
      <c r="P67">
        <v>0.42</v>
      </c>
      <c r="Q67">
        <v>0.42</v>
      </c>
      <c r="R67">
        <v>0.42</v>
      </c>
      <c r="S67">
        <v>0.42</v>
      </c>
      <c r="AJ67">
        <f>VLOOKUP(A67&amp;D67&amp;"-"&amp;E67,ActiveFunds!$AH$4:$AI$787,2,0)</f>
        <v>0</v>
      </c>
    </row>
    <row r="68" spans="1:36" x14ac:dyDescent="0.2">
      <c r="A68" s="39" t="s">
        <v>30</v>
      </c>
      <c r="B68" s="40" t="s">
        <v>128</v>
      </c>
      <c r="C68" s="40" t="s">
        <v>128</v>
      </c>
      <c r="D68" s="40" t="s">
        <v>113</v>
      </c>
      <c r="E68" s="40" t="s">
        <v>104</v>
      </c>
      <c r="F68" t="s">
        <v>382</v>
      </c>
      <c r="I68" t="s">
        <v>624</v>
      </c>
      <c r="J68">
        <v>0.15</v>
      </c>
      <c r="K68">
        <v>0.15</v>
      </c>
      <c r="L68">
        <v>0.15</v>
      </c>
      <c r="M68">
        <v>0.15</v>
      </c>
      <c r="N68">
        <v>0.15</v>
      </c>
      <c r="O68">
        <v>0.15</v>
      </c>
      <c r="P68">
        <v>0.15</v>
      </c>
      <c r="Q68">
        <v>0.15</v>
      </c>
      <c r="R68">
        <v>0.15</v>
      </c>
      <c r="S68">
        <v>0.15</v>
      </c>
      <c r="AJ68">
        <f>VLOOKUP(A68&amp;D68&amp;"-"&amp;E68,ActiveFunds!$AH$4:$AI$787,2,0)</f>
        <v>0</v>
      </c>
    </row>
    <row r="69" spans="1:36" x14ac:dyDescent="0.2">
      <c r="A69" s="39" t="s">
        <v>30</v>
      </c>
      <c r="B69" s="40" t="s">
        <v>128</v>
      </c>
      <c r="C69" s="40" t="s">
        <v>128</v>
      </c>
      <c r="D69" s="40" t="s">
        <v>117</v>
      </c>
      <c r="E69" s="40" t="s">
        <v>104</v>
      </c>
      <c r="F69" t="s">
        <v>382</v>
      </c>
      <c r="I69" t="s">
        <v>626</v>
      </c>
      <c r="J69">
        <v>0</v>
      </c>
      <c r="K69">
        <v>0</v>
      </c>
      <c r="L69">
        <v>0</v>
      </c>
      <c r="M69">
        <v>0</v>
      </c>
      <c r="N69">
        <v>0</v>
      </c>
      <c r="O69">
        <v>0</v>
      </c>
      <c r="P69">
        <v>0</v>
      </c>
      <c r="Q69">
        <v>0</v>
      </c>
      <c r="R69">
        <v>0</v>
      </c>
      <c r="S69">
        <v>0</v>
      </c>
      <c r="AJ69">
        <f>VLOOKUP(A69&amp;D69&amp;"-"&amp;E69,ActiveFunds!$AH$4:$AI$787,2,0)</f>
        <v>0</v>
      </c>
    </row>
    <row r="70" spans="1:36" x14ac:dyDescent="0.2">
      <c r="A70" s="39" t="s">
        <v>30</v>
      </c>
      <c r="B70" s="40" t="s">
        <v>128</v>
      </c>
      <c r="C70" s="40" t="s">
        <v>128</v>
      </c>
      <c r="D70" s="40" t="s">
        <v>190</v>
      </c>
      <c r="E70" s="40" t="s">
        <v>102</v>
      </c>
      <c r="F70" t="s">
        <v>382</v>
      </c>
      <c r="I70" t="s">
        <v>630</v>
      </c>
      <c r="J70">
        <v>0.1</v>
      </c>
      <c r="K70">
        <v>0.1</v>
      </c>
      <c r="L70">
        <v>0.1</v>
      </c>
      <c r="M70">
        <v>0.1</v>
      </c>
      <c r="N70">
        <v>0.1</v>
      </c>
      <c r="O70">
        <v>0.1</v>
      </c>
      <c r="P70">
        <v>0.1</v>
      </c>
      <c r="Q70">
        <v>0.1</v>
      </c>
      <c r="R70">
        <v>0.1</v>
      </c>
      <c r="S70">
        <v>0.1</v>
      </c>
      <c r="AJ70">
        <f>VLOOKUP(A70&amp;D70&amp;"-"&amp;E70,ActiveFunds!$AH$4:$AI$787,2,0)</f>
        <v>0</v>
      </c>
    </row>
    <row r="71" spans="1:36" x14ac:dyDescent="0.2">
      <c r="A71" s="39" t="s">
        <v>30</v>
      </c>
      <c r="B71" s="40" t="s">
        <v>128</v>
      </c>
      <c r="C71" s="40" t="s">
        <v>128</v>
      </c>
      <c r="D71" s="40" t="s">
        <v>94</v>
      </c>
      <c r="E71" s="40" t="s">
        <v>104</v>
      </c>
      <c r="F71" t="s">
        <v>382</v>
      </c>
      <c r="I71" t="s">
        <v>636</v>
      </c>
      <c r="J71">
        <v>0.33</v>
      </c>
      <c r="K71">
        <v>0.33</v>
      </c>
      <c r="L71">
        <v>0.33</v>
      </c>
      <c r="M71">
        <v>0.33</v>
      </c>
      <c r="N71">
        <v>0.33</v>
      </c>
      <c r="O71">
        <v>0.33</v>
      </c>
      <c r="P71">
        <v>0.33</v>
      </c>
      <c r="Q71">
        <v>0.33</v>
      </c>
      <c r="R71">
        <v>0.33</v>
      </c>
      <c r="S71">
        <v>0.33</v>
      </c>
      <c r="AJ71">
        <f>VLOOKUP(A71&amp;D71&amp;"-"&amp;E71,ActiveFunds!$AH$4:$AI$787,2,0)</f>
        <v>0</v>
      </c>
    </row>
    <row r="72" spans="1:36" x14ac:dyDescent="0.2">
      <c r="A72" s="39" t="s">
        <v>31</v>
      </c>
      <c r="B72" s="40" t="s">
        <v>124</v>
      </c>
      <c r="C72" s="40" t="s">
        <v>128</v>
      </c>
      <c r="D72" s="40" t="s">
        <v>108</v>
      </c>
      <c r="E72" s="40" t="s">
        <v>104</v>
      </c>
      <c r="F72" t="s">
        <v>385</v>
      </c>
      <c r="G72" t="s">
        <v>191</v>
      </c>
      <c r="I72" t="s">
        <v>167</v>
      </c>
      <c r="J72">
        <v>0.42</v>
      </c>
      <c r="K72">
        <v>0.32</v>
      </c>
      <c r="L72">
        <v>0.52</v>
      </c>
      <c r="M72">
        <v>0.42</v>
      </c>
      <c r="N72">
        <v>0.42</v>
      </c>
      <c r="O72">
        <v>0.9</v>
      </c>
      <c r="P72">
        <v>0.42</v>
      </c>
      <c r="Q72">
        <v>0.42</v>
      </c>
      <c r="R72">
        <v>0.42</v>
      </c>
      <c r="S72">
        <v>0.42</v>
      </c>
      <c r="AJ72">
        <f>VLOOKUP(A72&amp;D72&amp;"-"&amp;E72,ActiveFunds!$AH$4:$AI$787,2,0)</f>
        <v>0</v>
      </c>
    </row>
    <row r="73" spans="1:36" x14ac:dyDescent="0.2">
      <c r="A73" s="39" t="s">
        <v>31</v>
      </c>
      <c r="B73" s="40" t="s">
        <v>124</v>
      </c>
      <c r="C73" s="40" t="s">
        <v>128</v>
      </c>
      <c r="D73" s="40" t="s">
        <v>108</v>
      </c>
      <c r="E73" s="40" t="s">
        <v>109</v>
      </c>
      <c r="F73" t="s">
        <v>385</v>
      </c>
      <c r="G73" t="s">
        <v>191</v>
      </c>
      <c r="I73" t="s">
        <v>172</v>
      </c>
      <c r="J73">
        <v>0.49</v>
      </c>
      <c r="K73">
        <v>0.28000000000000003</v>
      </c>
      <c r="L73">
        <v>0.46</v>
      </c>
      <c r="M73">
        <v>0.49</v>
      </c>
      <c r="N73">
        <v>0.49</v>
      </c>
      <c r="O73">
        <v>0</v>
      </c>
      <c r="P73">
        <v>0.48</v>
      </c>
      <c r="Q73">
        <v>0.49</v>
      </c>
      <c r="R73">
        <v>0.49</v>
      </c>
      <c r="S73">
        <v>0.49</v>
      </c>
      <c r="AJ73">
        <f>VLOOKUP(A73&amp;D73&amp;"-"&amp;E73,ActiveFunds!$AH$4:$AI$787,2,0)</f>
        <v>0</v>
      </c>
    </row>
    <row r="74" spans="1:36" x14ac:dyDescent="0.2">
      <c r="A74" s="39" t="s">
        <v>31</v>
      </c>
      <c r="B74" s="40" t="s">
        <v>289</v>
      </c>
      <c r="C74" s="40" t="s">
        <v>128</v>
      </c>
      <c r="D74" s="40" t="s">
        <v>119</v>
      </c>
      <c r="E74" s="40" t="s">
        <v>104</v>
      </c>
      <c r="F74" t="s">
        <v>385</v>
      </c>
      <c r="G74" t="s">
        <v>1334</v>
      </c>
      <c r="I74" t="s">
        <v>313</v>
      </c>
      <c r="J74">
        <v>0.09</v>
      </c>
      <c r="K74">
        <v>0.4</v>
      </c>
      <c r="L74">
        <v>0.02</v>
      </c>
      <c r="M74">
        <v>0.09</v>
      </c>
      <c r="N74">
        <v>0.09</v>
      </c>
      <c r="O74">
        <v>0.1</v>
      </c>
      <c r="P74">
        <v>0.1</v>
      </c>
      <c r="Q74">
        <v>0.09</v>
      </c>
      <c r="R74">
        <v>0.09</v>
      </c>
      <c r="S74">
        <v>0.09</v>
      </c>
      <c r="AJ74">
        <f>VLOOKUP(A74&amp;D74&amp;"-"&amp;E74,ActiveFunds!$AH$4:$AI$787,2,0)</f>
        <v>0</v>
      </c>
    </row>
    <row r="75" spans="1:36" x14ac:dyDescent="0.2">
      <c r="A75" s="39" t="s">
        <v>31</v>
      </c>
      <c r="B75" s="40" t="s">
        <v>1351</v>
      </c>
      <c r="C75" s="40" t="s">
        <v>128</v>
      </c>
      <c r="D75" s="40" t="s">
        <v>1355</v>
      </c>
      <c r="E75" s="40" t="s">
        <v>104</v>
      </c>
      <c r="F75" t="s">
        <v>385</v>
      </c>
      <c r="G75" t="s">
        <v>1354</v>
      </c>
      <c r="I75" t="s">
        <v>1349</v>
      </c>
      <c r="J75">
        <v>0</v>
      </c>
      <c r="K75">
        <v>0</v>
      </c>
      <c r="L75">
        <v>0</v>
      </c>
      <c r="M75">
        <v>0</v>
      </c>
      <c r="N75">
        <v>0</v>
      </c>
      <c r="O75">
        <v>0</v>
      </c>
      <c r="P75">
        <v>0</v>
      </c>
      <c r="Q75">
        <v>0</v>
      </c>
      <c r="R75">
        <v>0</v>
      </c>
      <c r="S75">
        <v>0</v>
      </c>
      <c r="AJ75">
        <f>VLOOKUP(A75&amp;D75&amp;"-"&amp;E75,ActiveFunds!$AH$4:$AI$787,2,0)</f>
        <v>0</v>
      </c>
    </row>
    <row r="76" spans="1:36" ht="15" x14ac:dyDescent="0.25">
      <c r="A76" s="51" t="str">
        <f t="shared" ref="A76:A93" si="10">LEFT(F76,3)</f>
        <v>110</v>
      </c>
      <c r="B76" s="42" t="str">
        <f t="shared" ref="B76:B93" si="11">IF(G76="","",LEFT(G76,3))</f>
        <v/>
      </c>
      <c r="C76" s="42" t="str">
        <f t="shared" ref="C76:C93" si="12">IF(H76="","",LEFT(H76,4))</f>
        <v/>
      </c>
      <c r="D76" s="42" t="str">
        <f t="shared" ref="D76:D93" si="13">LEFT(I76,3)</f>
        <v>484</v>
      </c>
      <c r="E76" s="42" t="str">
        <f t="shared" ref="E76:E93" si="14">MID(I76,5,1)</f>
        <v>1</v>
      </c>
      <c r="F76" s="36" t="s">
        <v>389</v>
      </c>
      <c r="I76" s="4" t="s">
        <v>666</v>
      </c>
      <c r="J76" s="64">
        <v>1</v>
      </c>
      <c r="K76" s="64">
        <v>1</v>
      </c>
      <c r="L76" s="64">
        <v>1</v>
      </c>
      <c r="M76" s="64">
        <v>1</v>
      </c>
      <c r="N76" s="64">
        <v>1</v>
      </c>
      <c r="O76" s="64">
        <v>1</v>
      </c>
      <c r="P76" s="64">
        <v>1</v>
      </c>
      <c r="Q76" s="64">
        <v>1</v>
      </c>
      <c r="R76" s="6">
        <v>1</v>
      </c>
      <c r="S76" s="6">
        <v>1</v>
      </c>
      <c r="AJ76">
        <f>VLOOKUP(A76&amp;D76&amp;"-"&amp;E76,ActiveFunds!$AH$4:$AI$787,2,0)</f>
        <v>0</v>
      </c>
    </row>
    <row r="77" spans="1:36" x14ac:dyDescent="0.2">
      <c r="A77" s="1" t="str">
        <f t="shared" si="10"/>
        <v>116</v>
      </c>
      <c r="B77" s="1" t="str">
        <f t="shared" si="11"/>
        <v/>
      </c>
      <c r="C77" s="1" t="str">
        <f t="shared" si="12"/>
        <v/>
      </c>
      <c r="D77" s="1" t="str">
        <f t="shared" si="13"/>
        <v>578</v>
      </c>
      <c r="E77" s="1" t="str">
        <f t="shared" si="14"/>
        <v>1</v>
      </c>
      <c r="F77" s="36" t="s">
        <v>393</v>
      </c>
      <c r="I77" s="4" t="s">
        <v>611</v>
      </c>
      <c r="J77" s="64">
        <v>1</v>
      </c>
      <c r="K77" s="64">
        <v>1</v>
      </c>
      <c r="L77" s="64">
        <v>1</v>
      </c>
      <c r="M77" s="64">
        <v>1</v>
      </c>
      <c r="N77" s="64">
        <v>1</v>
      </c>
      <c r="O77" s="64">
        <v>1</v>
      </c>
      <c r="P77" s="64">
        <v>1</v>
      </c>
      <c r="Q77" s="64">
        <v>1</v>
      </c>
      <c r="R77" s="6">
        <v>1</v>
      </c>
      <c r="S77" s="6">
        <v>1</v>
      </c>
      <c r="AJ77">
        <f>VLOOKUP(A77&amp;D77&amp;"-"&amp;E77,ActiveFunds!$AH$4:$AI$787,2,0)</f>
        <v>0</v>
      </c>
    </row>
    <row r="78" spans="1:36" ht="15" x14ac:dyDescent="0.25">
      <c r="A78" s="51" t="str">
        <f t="shared" si="10"/>
        <v>117</v>
      </c>
      <c r="B78" s="42" t="str">
        <f t="shared" si="11"/>
        <v/>
      </c>
      <c r="C78" s="42" t="str">
        <f t="shared" si="12"/>
        <v/>
      </c>
      <c r="D78" s="42" t="str">
        <f t="shared" si="13"/>
        <v>884</v>
      </c>
      <c r="E78" s="42" t="str">
        <f t="shared" si="14"/>
        <v>6</v>
      </c>
      <c r="F78" s="63" t="s">
        <v>396</v>
      </c>
      <c r="G78" s="4"/>
      <c r="H78" s="4"/>
      <c r="I78" s="4" t="s">
        <v>672</v>
      </c>
      <c r="J78" s="64">
        <v>1</v>
      </c>
      <c r="K78" s="64">
        <v>1</v>
      </c>
      <c r="L78" s="64">
        <v>1</v>
      </c>
      <c r="M78" s="64">
        <v>1</v>
      </c>
      <c r="N78" s="64">
        <v>1</v>
      </c>
      <c r="O78" s="64">
        <v>1</v>
      </c>
      <c r="P78" s="64">
        <v>1</v>
      </c>
      <c r="Q78" s="64">
        <v>1</v>
      </c>
      <c r="R78" s="6">
        <v>1</v>
      </c>
      <c r="S78" s="6">
        <v>1</v>
      </c>
      <c r="AJ78">
        <f>VLOOKUP(A78&amp;D78&amp;"-"&amp;E78,ActiveFunds!$AH$4:$AI$787,2,0)</f>
        <v>0</v>
      </c>
    </row>
    <row r="79" spans="1:36" ht="15" x14ac:dyDescent="0.25">
      <c r="A79" s="51" t="str">
        <f t="shared" si="10"/>
        <v>118</v>
      </c>
      <c r="B79" s="42" t="str">
        <f t="shared" si="11"/>
        <v/>
      </c>
      <c r="C79" s="42" t="str">
        <f t="shared" si="12"/>
        <v/>
      </c>
      <c r="D79" s="42" t="str">
        <f t="shared" si="13"/>
        <v>001</v>
      </c>
      <c r="E79" s="42" t="str">
        <f t="shared" si="14"/>
        <v>1</v>
      </c>
      <c r="F79" s="36" t="s">
        <v>399</v>
      </c>
      <c r="I79" s="4" t="s">
        <v>167</v>
      </c>
      <c r="J79" s="64">
        <v>1</v>
      </c>
      <c r="K79" s="64">
        <v>1</v>
      </c>
      <c r="L79" s="64">
        <v>1</v>
      </c>
      <c r="M79" s="64">
        <v>1</v>
      </c>
      <c r="N79" s="64">
        <v>1</v>
      </c>
      <c r="O79" s="64">
        <v>1</v>
      </c>
      <c r="P79" s="64">
        <v>1</v>
      </c>
      <c r="Q79" s="64">
        <v>1</v>
      </c>
      <c r="R79" s="6">
        <v>1</v>
      </c>
      <c r="S79" s="6">
        <v>1</v>
      </c>
      <c r="AJ79">
        <f>VLOOKUP(A79&amp;D79&amp;"-"&amp;E79,ActiveFunds!$AH$4:$AI$787,2,0)</f>
        <v>0</v>
      </c>
    </row>
    <row r="80" spans="1:36" ht="15" x14ac:dyDescent="0.25">
      <c r="A80" s="51" t="str">
        <f t="shared" si="10"/>
        <v>119</v>
      </c>
      <c r="B80" s="42" t="str">
        <f t="shared" si="11"/>
        <v/>
      </c>
      <c r="C80" s="42" t="str">
        <f t="shared" si="12"/>
        <v/>
      </c>
      <c r="D80" s="42" t="str">
        <f t="shared" si="13"/>
        <v>001</v>
      </c>
      <c r="E80" s="42" t="str">
        <f t="shared" si="14"/>
        <v>1</v>
      </c>
      <c r="F80" s="36" t="s">
        <v>402</v>
      </c>
      <c r="I80" s="4" t="s">
        <v>167</v>
      </c>
      <c r="J80" s="65">
        <v>1</v>
      </c>
      <c r="K80" s="65">
        <v>1</v>
      </c>
      <c r="L80" s="65">
        <v>1</v>
      </c>
      <c r="M80" s="65">
        <v>1</v>
      </c>
      <c r="N80" s="65">
        <v>1</v>
      </c>
      <c r="O80" s="65">
        <v>1</v>
      </c>
      <c r="P80" s="65">
        <v>1</v>
      </c>
      <c r="Q80" s="65">
        <v>1</v>
      </c>
      <c r="R80" s="6">
        <v>1</v>
      </c>
      <c r="S80" s="6">
        <v>1</v>
      </c>
      <c r="AJ80">
        <f>VLOOKUP(A80&amp;D80&amp;"-"&amp;E80,ActiveFunds!$AH$4:$AI$787,2,0)</f>
        <v>0</v>
      </c>
    </row>
    <row r="81" spans="1:36" ht="15" x14ac:dyDescent="0.25">
      <c r="A81" s="51" t="str">
        <f t="shared" si="10"/>
        <v>120</v>
      </c>
      <c r="B81" s="42" t="str">
        <f t="shared" si="11"/>
        <v/>
      </c>
      <c r="C81" s="42" t="str">
        <f t="shared" si="12"/>
        <v/>
      </c>
      <c r="D81" s="42" t="str">
        <f t="shared" si="13"/>
        <v>001</v>
      </c>
      <c r="E81" s="42" t="str">
        <f t="shared" si="14"/>
        <v>1</v>
      </c>
      <c r="F81" s="63" t="s">
        <v>405</v>
      </c>
      <c r="G81" s="4"/>
      <c r="H81" s="4"/>
      <c r="I81" s="4" t="s">
        <v>167</v>
      </c>
      <c r="J81" s="64">
        <v>1</v>
      </c>
      <c r="K81" s="64">
        <v>1</v>
      </c>
      <c r="L81" s="64">
        <v>1</v>
      </c>
      <c r="M81" s="64">
        <v>1</v>
      </c>
      <c r="N81" s="64">
        <v>1</v>
      </c>
      <c r="O81" s="64">
        <v>1</v>
      </c>
      <c r="P81" s="64">
        <v>1</v>
      </c>
      <c r="Q81" s="64">
        <v>1</v>
      </c>
      <c r="R81" s="6">
        <v>1</v>
      </c>
      <c r="S81" s="6">
        <v>1</v>
      </c>
      <c r="AJ81">
        <f>VLOOKUP(A81&amp;D81&amp;"-"&amp;E81,ActiveFunds!$AH$4:$AI$787,2,0)</f>
        <v>0</v>
      </c>
    </row>
    <row r="82" spans="1:36" ht="15" x14ac:dyDescent="0.25">
      <c r="A82" s="51" t="str">
        <f t="shared" si="10"/>
        <v>124</v>
      </c>
      <c r="B82" s="42" t="str">
        <f t="shared" si="11"/>
        <v/>
      </c>
      <c r="C82" s="42" t="str">
        <f t="shared" si="12"/>
        <v/>
      </c>
      <c r="D82" s="89" t="str">
        <f t="shared" si="13"/>
        <v>600</v>
      </c>
      <c r="E82" s="42" t="str">
        <f t="shared" si="14"/>
        <v>1</v>
      </c>
      <c r="F82" s="36" t="s">
        <v>408</v>
      </c>
      <c r="I82" s="4" t="s">
        <v>317</v>
      </c>
      <c r="J82" s="66">
        <v>0.93200000000000005</v>
      </c>
      <c r="K82" s="66">
        <v>0.1129</v>
      </c>
      <c r="L82" s="66">
        <v>0.93200000000000005</v>
      </c>
      <c r="M82" s="66">
        <v>0.93200000000000005</v>
      </c>
      <c r="N82" s="66">
        <v>0.93200000000000005</v>
      </c>
      <c r="O82" s="66">
        <v>0.93200000000000005</v>
      </c>
      <c r="P82" s="66">
        <v>0.93200000000000005</v>
      </c>
      <c r="Q82" s="66">
        <v>0.93200000000000005</v>
      </c>
      <c r="R82" s="6">
        <v>0.93200000000000005</v>
      </c>
      <c r="S82" s="6">
        <v>0.93200000000000005</v>
      </c>
      <c r="AJ82">
        <f>VLOOKUP(A82&amp;D82&amp;"-"&amp;E82,ActiveFunds!$AH$4:$AI$787,2,0)</f>
        <v>0</v>
      </c>
    </row>
    <row r="83" spans="1:36" ht="15" x14ac:dyDescent="0.25">
      <c r="A83" s="51" t="str">
        <f t="shared" si="10"/>
        <v>124</v>
      </c>
      <c r="B83" s="42" t="str">
        <f t="shared" si="11"/>
        <v/>
      </c>
      <c r="C83" s="42" t="str">
        <f t="shared" si="12"/>
        <v/>
      </c>
      <c r="D83" s="80" t="str">
        <f t="shared" si="13"/>
        <v>874</v>
      </c>
      <c r="E83" s="90" t="str">
        <f t="shared" si="14"/>
        <v>6</v>
      </c>
      <c r="F83" s="36" t="s">
        <v>408</v>
      </c>
      <c r="I83" s="4" t="s">
        <v>703</v>
      </c>
      <c r="J83" s="66">
        <v>5.4999999999999997E-3</v>
      </c>
      <c r="K83" s="66">
        <v>0</v>
      </c>
      <c r="L83" s="66">
        <v>5.4999999999999997E-3</v>
      </c>
      <c r="M83" s="66">
        <v>5.4999999999999997E-3</v>
      </c>
      <c r="N83" s="66">
        <v>5.4999999999999997E-3</v>
      </c>
      <c r="O83" s="66">
        <v>5.4999999999999997E-3</v>
      </c>
      <c r="P83" s="66">
        <v>5.4999999999999997E-3</v>
      </c>
      <c r="Q83" s="66">
        <v>5.4999999999999997E-3</v>
      </c>
      <c r="R83" s="6">
        <v>5.4999999999999997E-3</v>
      </c>
      <c r="S83" s="6">
        <v>5.4999999999999997E-3</v>
      </c>
      <c r="AJ83">
        <f>VLOOKUP(A83&amp;D83&amp;"-"&amp;E83,ActiveFunds!$AH$4:$AI$787,2,0)</f>
        <v>0</v>
      </c>
    </row>
    <row r="84" spans="1:36" ht="15" x14ac:dyDescent="0.25">
      <c r="A84" s="51" t="str">
        <f t="shared" si="10"/>
        <v>124</v>
      </c>
      <c r="B84" s="42" t="str">
        <f t="shared" si="11"/>
        <v/>
      </c>
      <c r="C84" s="42" t="str">
        <f t="shared" si="12"/>
        <v/>
      </c>
      <c r="D84" s="51" t="str">
        <f t="shared" si="13"/>
        <v>888</v>
      </c>
      <c r="E84" s="42" t="str">
        <f t="shared" si="14"/>
        <v>6</v>
      </c>
      <c r="F84" s="36" t="s">
        <v>408</v>
      </c>
      <c r="I84" s="4" t="s">
        <v>706</v>
      </c>
      <c r="J84" s="66">
        <v>6.25E-2</v>
      </c>
      <c r="K84" s="66">
        <v>1.11E-2</v>
      </c>
      <c r="L84" s="66">
        <v>6.25E-2</v>
      </c>
      <c r="M84" s="66">
        <v>6.25E-2</v>
      </c>
      <c r="N84" s="66">
        <v>6.25E-2</v>
      </c>
      <c r="O84" s="66">
        <v>6.25E-2</v>
      </c>
      <c r="P84" s="66">
        <v>6.25E-2</v>
      </c>
      <c r="Q84" s="66">
        <v>6.25E-2</v>
      </c>
      <c r="R84" s="6">
        <v>6.25E-2</v>
      </c>
      <c r="S84" s="6">
        <v>6.25E-2</v>
      </c>
      <c r="AJ84">
        <f>VLOOKUP(A84&amp;D84&amp;"-"&amp;E84,ActiveFunds!$AH$4:$AI$787,2,0)</f>
        <v>0</v>
      </c>
    </row>
    <row r="85" spans="1:36" ht="15" x14ac:dyDescent="0.25">
      <c r="A85" s="51" t="str">
        <f t="shared" si="10"/>
        <v>124</v>
      </c>
      <c r="B85" s="42" t="str">
        <f t="shared" si="11"/>
        <v/>
      </c>
      <c r="C85" s="42" t="str">
        <f t="shared" si="12"/>
        <v/>
      </c>
      <c r="D85" s="51" t="str">
        <f t="shared" si="13"/>
        <v>Non</v>
      </c>
      <c r="E85" s="42" t="str">
        <f t="shared" si="14"/>
        <v>B</v>
      </c>
      <c r="F85" s="36" t="s">
        <v>408</v>
      </c>
      <c r="I85" s="4" t="s">
        <v>192</v>
      </c>
      <c r="J85" s="66">
        <v>0</v>
      </c>
      <c r="K85" s="66">
        <v>0.876</v>
      </c>
      <c r="L85" s="66">
        <v>0</v>
      </c>
      <c r="M85" s="66">
        <v>0</v>
      </c>
      <c r="N85" s="66">
        <v>0</v>
      </c>
      <c r="O85" s="66">
        <v>0</v>
      </c>
      <c r="P85" s="66">
        <v>0</v>
      </c>
      <c r="Q85" s="66">
        <v>0</v>
      </c>
      <c r="R85" s="6">
        <v>0</v>
      </c>
      <c r="S85" s="6">
        <v>0</v>
      </c>
      <c r="AJ85" t="e">
        <f>VLOOKUP(A85&amp;D85&amp;"-"&amp;E85,ActiveFunds!$AH$4:$AI$787,2,0)</f>
        <v>#N/A</v>
      </c>
    </row>
    <row r="86" spans="1:36" ht="15" x14ac:dyDescent="0.25">
      <c r="A86" s="51" t="str">
        <f t="shared" si="10"/>
        <v>126</v>
      </c>
      <c r="B86" s="42" t="str">
        <f t="shared" si="11"/>
        <v/>
      </c>
      <c r="C86" s="42" t="str">
        <f t="shared" si="12"/>
        <v/>
      </c>
      <c r="D86" s="51" t="str">
        <f t="shared" si="13"/>
        <v>031</v>
      </c>
      <c r="E86" s="42" t="str">
        <f t="shared" si="14"/>
        <v>1</v>
      </c>
      <c r="F86" s="63" t="s">
        <v>413</v>
      </c>
      <c r="G86" s="4"/>
      <c r="H86" s="4"/>
      <c r="I86" s="4" t="s">
        <v>367</v>
      </c>
      <c r="J86" s="64">
        <v>1</v>
      </c>
      <c r="K86" s="64">
        <v>1</v>
      </c>
      <c r="L86" s="64">
        <v>1</v>
      </c>
      <c r="M86" s="64">
        <v>1</v>
      </c>
      <c r="N86" s="64">
        <v>1</v>
      </c>
      <c r="O86" s="64">
        <v>1</v>
      </c>
      <c r="P86" s="64">
        <v>1</v>
      </c>
      <c r="Q86" s="64">
        <v>1</v>
      </c>
      <c r="R86" s="6">
        <v>1</v>
      </c>
      <c r="S86" s="6">
        <v>1</v>
      </c>
      <c r="AJ86">
        <f>VLOOKUP(A86&amp;D86&amp;"-"&amp;E86,ActiveFunds!$AH$4:$AI$787,2,0)</f>
        <v>0</v>
      </c>
    </row>
    <row r="87" spans="1:36" ht="15" x14ac:dyDescent="0.25">
      <c r="A87" s="51" t="str">
        <f t="shared" si="10"/>
        <v>140</v>
      </c>
      <c r="B87" s="42" t="str">
        <f t="shared" si="11"/>
        <v/>
      </c>
      <c r="C87" s="42" t="str">
        <f t="shared" si="12"/>
        <v/>
      </c>
      <c r="D87" s="51" t="str">
        <f t="shared" si="13"/>
        <v>001</v>
      </c>
      <c r="E87" s="42" t="str">
        <f t="shared" si="14"/>
        <v>1</v>
      </c>
      <c r="F87" s="36" t="s">
        <v>417</v>
      </c>
      <c r="I87" s="4" t="s">
        <v>167</v>
      </c>
      <c r="J87" s="64">
        <v>0.89</v>
      </c>
      <c r="K87" s="64">
        <v>0.89</v>
      </c>
      <c r="L87" s="64">
        <v>0.89</v>
      </c>
      <c r="M87" s="64">
        <v>0.89</v>
      </c>
      <c r="N87" s="64">
        <v>0.89</v>
      </c>
      <c r="O87" s="64">
        <v>0.89</v>
      </c>
      <c r="P87" s="64">
        <v>0.89</v>
      </c>
      <c r="Q87" s="64">
        <v>0.89</v>
      </c>
      <c r="R87" s="6">
        <v>0.89</v>
      </c>
      <c r="S87" s="6">
        <v>0.89</v>
      </c>
      <c r="AJ87">
        <f>VLOOKUP(A87&amp;D87&amp;"-"&amp;E87,ActiveFunds!$AH$4:$AI$787,2,0)</f>
        <v>0</v>
      </c>
    </row>
    <row r="88" spans="1:36" ht="15" x14ac:dyDescent="0.25">
      <c r="A88" s="51" t="str">
        <f t="shared" si="10"/>
        <v>140</v>
      </c>
      <c r="B88" s="42" t="str">
        <f t="shared" si="11"/>
        <v/>
      </c>
      <c r="C88" s="42" t="str">
        <f t="shared" si="12"/>
        <v/>
      </c>
      <c r="D88" s="51" t="str">
        <f t="shared" si="13"/>
        <v>02W</v>
      </c>
      <c r="E88" s="42" t="str">
        <f t="shared" si="14"/>
        <v>1</v>
      </c>
      <c r="F88" s="36" t="s">
        <v>417</v>
      </c>
      <c r="I88" s="4" t="s">
        <v>361</v>
      </c>
      <c r="J88" s="64">
        <v>2.5000000000000001E-2</v>
      </c>
      <c r="K88" s="64">
        <v>2.5000000000000001E-2</v>
      </c>
      <c r="L88" s="64">
        <v>2.5000000000000001E-2</v>
      </c>
      <c r="M88" s="64">
        <v>2.5000000000000001E-2</v>
      </c>
      <c r="N88" s="64">
        <v>2.5000000000000001E-2</v>
      </c>
      <c r="O88" s="64">
        <v>2.5000000000000001E-2</v>
      </c>
      <c r="P88" s="64">
        <v>2.5000000000000001E-2</v>
      </c>
      <c r="Q88" s="64">
        <v>2.5000000000000001E-2</v>
      </c>
      <c r="R88" s="6">
        <v>2.5000000000000001E-2</v>
      </c>
      <c r="S88" s="6">
        <v>2.5000000000000001E-2</v>
      </c>
      <c r="AJ88">
        <f>VLOOKUP(A88&amp;D88&amp;"-"&amp;E88,ActiveFunds!$AH$4:$AI$787,2,0)</f>
        <v>0</v>
      </c>
    </row>
    <row r="89" spans="1:36" ht="15" x14ac:dyDescent="0.25">
      <c r="A89" s="51" t="str">
        <f t="shared" si="10"/>
        <v>140</v>
      </c>
      <c r="B89" s="42" t="str">
        <f t="shared" si="11"/>
        <v/>
      </c>
      <c r="C89" s="42" t="str">
        <f t="shared" si="12"/>
        <v/>
      </c>
      <c r="D89" s="51" t="str">
        <f t="shared" si="13"/>
        <v>03N</v>
      </c>
      <c r="E89" s="42" t="str">
        <f t="shared" si="14"/>
        <v>1</v>
      </c>
      <c r="F89" s="36" t="s">
        <v>417</v>
      </c>
      <c r="I89" s="4" t="s">
        <v>403</v>
      </c>
      <c r="J89" s="64">
        <v>0.05</v>
      </c>
      <c r="K89" s="64">
        <v>0.05</v>
      </c>
      <c r="L89" s="64">
        <v>0.05</v>
      </c>
      <c r="M89" s="64">
        <v>0.05</v>
      </c>
      <c r="N89" s="64">
        <v>0.05</v>
      </c>
      <c r="O89" s="64">
        <v>0.05</v>
      </c>
      <c r="P89" s="64">
        <v>0.05</v>
      </c>
      <c r="Q89" s="64">
        <v>0.05</v>
      </c>
      <c r="R89" s="6">
        <v>0.05</v>
      </c>
      <c r="S89" s="6">
        <v>0.05</v>
      </c>
      <c r="AJ89">
        <f>VLOOKUP(A89&amp;D89&amp;"-"&amp;E89,ActiveFunds!$AH$4:$AI$787,2,0)</f>
        <v>0</v>
      </c>
    </row>
    <row r="90" spans="1:36" ht="15" x14ac:dyDescent="0.25">
      <c r="A90" s="51" t="str">
        <f t="shared" si="10"/>
        <v>140</v>
      </c>
      <c r="B90" s="42" t="str">
        <f t="shared" si="11"/>
        <v/>
      </c>
      <c r="C90" s="42" t="str">
        <f t="shared" si="12"/>
        <v/>
      </c>
      <c r="D90" s="51" t="str">
        <f t="shared" si="13"/>
        <v>196</v>
      </c>
      <c r="E90" s="42" t="str">
        <f t="shared" si="14"/>
        <v>6</v>
      </c>
      <c r="F90" s="36" t="s">
        <v>417</v>
      </c>
      <c r="I90" s="4" t="s">
        <v>713</v>
      </c>
      <c r="J90" s="64">
        <v>3.5000000000000003E-2</v>
      </c>
      <c r="K90" s="64">
        <v>3.5000000000000003E-2</v>
      </c>
      <c r="L90" s="64">
        <v>3.5000000000000003E-2</v>
      </c>
      <c r="M90" s="64">
        <v>3.5000000000000003E-2</v>
      </c>
      <c r="N90" s="64">
        <v>3.5000000000000003E-2</v>
      </c>
      <c r="O90" s="64">
        <v>3.5000000000000003E-2</v>
      </c>
      <c r="P90" s="64">
        <v>3.5000000000000003E-2</v>
      </c>
      <c r="Q90" s="64">
        <v>3.5000000000000003E-2</v>
      </c>
      <c r="R90" s="6">
        <v>3.5000000000000003E-2</v>
      </c>
      <c r="S90" s="6">
        <v>3.5000000000000003E-2</v>
      </c>
      <c r="AJ90">
        <f>VLOOKUP(A90&amp;D90&amp;"-"&amp;E90,ActiveFunds!$AH$4:$AI$787,2,0)</f>
        <v>0</v>
      </c>
    </row>
    <row r="91" spans="1:36" ht="15" x14ac:dyDescent="0.25">
      <c r="A91" s="51" t="str">
        <f t="shared" si="10"/>
        <v>142</v>
      </c>
      <c r="B91" s="42" t="str">
        <f t="shared" si="11"/>
        <v/>
      </c>
      <c r="C91" s="42" t="str">
        <f t="shared" si="12"/>
        <v/>
      </c>
      <c r="D91" s="83" t="str">
        <f t="shared" si="13"/>
        <v>001</v>
      </c>
      <c r="E91" s="42" t="str">
        <f t="shared" si="14"/>
        <v>1</v>
      </c>
      <c r="F91" s="63" t="s">
        <v>421</v>
      </c>
      <c r="G91" s="4"/>
      <c r="H91" s="4"/>
      <c r="I91" s="4" t="s">
        <v>167</v>
      </c>
      <c r="J91" s="64">
        <v>1</v>
      </c>
      <c r="K91" s="64">
        <v>1</v>
      </c>
      <c r="L91" s="64">
        <v>1</v>
      </c>
      <c r="M91" s="64">
        <v>1</v>
      </c>
      <c r="N91" s="64">
        <v>1</v>
      </c>
      <c r="O91" s="64">
        <v>1</v>
      </c>
      <c r="P91" s="64">
        <v>1</v>
      </c>
      <c r="Q91" s="64">
        <v>1</v>
      </c>
      <c r="R91" s="6">
        <v>1</v>
      </c>
      <c r="S91" s="6">
        <v>1</v>
      </c>
      <c r="AJ91">
        <f>VLOOKUP(A91&amp;D91&amp;"-"&amp;E91,ActiveFunds!$AH$4:$AI$787,2,0)</f>
        <v>0</v>
      </c>
    </row>
    <row r="92" spans="1:36" ht="15" x14ac:dyDescent="0.25">
      <c r="A92" s="51" t="str">
        <f t="shared" si="10"/>
        <v>147</v>
      </c>
      <c r="B92" s="42" t="str">
        <f t="shared" si="11"/>
        <v/>
      </c>
      <c r="C92" s="42" t="str">
        <f t="shared" si="12"/>
        <v/>
      </c>
      <c r="D92" s="83" t="str">
        <f t="shared" si="13"/>
        <v>453</v>
      </c>
      <c r="E92" s="42" t="str">
        <f t="shared" si="14"/>
        <v>1</v>
      </c>
      <c r="F92" s="36" t="s">
        <v>424</v>
      </c>
      <c r="I92" s="4" t="s">
        <v>717</v>
      </c>
      <c r="J92" s="64">
        <v>1</v>
      </c>
      <c r="K92" s="64">
        <v>1</v>
      </c>
      <c r="L92" s="64">
        <v>1</v>
      </c>
      <c r="M92" s="64">
        <v>1</v>
      </c>
      <c r="N92" s="64">
        <v>1</v>
      </c>
      <c r="O92" s="64">
        <v>1</v>
      </c>
      <c r="P92" s="64">
        <v>1</v>
      </c>
      <c r="Q92" s="64">
        <v>1</v>
      </c>
      <c r="R92" s="6">
        <v>1</v>
      </c>
      <c r="S92" s="6">
        <v>1</v>
      </c>
      <c r="AJ92">
        <f>VLOOKUP(A92&amp;D92&amp;"-"&amp;E92,ActiveFunds!$AH$4:$AI$787,2,0)</f>
        <v>0</v>
      </c>
    </row>
    <row r="93" spans="1:36" ht="15" x14ac:dyDescent="0.25">
      <c r="A93" s="51" t="str">
        <f t="shared" si="10"/>
        <v>160</v>
      </c>
      <c r="B93" s="42" t="str">
        <f t="shared" si="11"/>
        <v/>
      </c>
      <c r="C93" s="42" t="str">
        <f t="shared" si="12"/>
        <v/>
      </c>
      <c r="D93" s="83" t="str">
        <f t="shared" si="13"/>
        <v>138</v>
      </c>
      <c r="E93" s="42" t="str">
        <f t="shared" si="14"/>
        <v>1</v>
      </c>
      <c r="F93" s="63" t="s">
        <v>428</v>
      </c>
      <c r="G93" s="4"/>
      <c r="H93" s="4"/>
      <c r="I93" s="4" t="s">
        <v>643</v>
      </c>
      <c r="J93" s="64">
        <v>1</v>
      </c>
      <c r="K93" s="64">
        <v>1</v>
      </c>
      <c r="L93" s="64">
        <v>1</v>
      </c>
      <c r="M93" s="64">
        <v>1</v>
      </c>
      <c r="N93" s="64">
        <v>1</v>
      </c>
      <c r="O93" s="64">
        <v>1</v>
      </c>
      <c r="P93" s="64">
        <v>1</v>
      </c>
      <c r="Q93" s="64">
        <v>1</v>
      </c>
      <c r="R93" s="6">
        <v>1</v>
      </c>
      <c r="S93" s="6">
        <v>1</v>
      </c>
      <c r="AJ93">
        <f>VLOOKUP(A93&amp;D93&amp;"-"&amp;E93,ActiveFunds!$AH$4:$AI$787,2,0)</f>
        <v>0</v>
      </c>
    </row>
    <row r="94" spans="1:36" x14ac:dyDescent="0.2">
      <c r="A94" s="1" t="s">
        <v>45</v>
      </c>
      <c r="B94" s="1" t="s">
        <v>128</v>
      </c>
      <c r="C94" s="1" t="s">
        <v>128</v>
      </c>
      <c r="D94" s="1" t="s">
        <v>193</v>
      </c>
      <c r="E94" s="1" t="s">
        <v>104</v>
      </c>
      <c r="F94" t="s">
        <v>431</v>
      </c>
      <c r="I94" t="s">
        <v>722</v>
      </c>
      <c r="J94">
        <v>6.3E-2</v>
      </c>
      <c r="K94">
        <v>6.3E-2</v>
      </c>
      <c r="L94">
        <v>6.3E-2</v>
      </c>
      <c r="M94">
        <v>6.3E-2</v>
      </c>
      <c r="N94">
        <v>6.3E-2</v>
      </c>
      <c r="O94">
        <v>6.3E-2</v>
      </c>
      <c r="P94">
        <v>6.3E-2</v>
      </c>
      <c r="Q94">
        <v>6.3E-2</v>
      </c>
      <c r="R94">
        <v>6.3E-2</v>
      </c>
      <c r="S94">
        <v>6.3E-2</v>
      </c>
      <c r="AJ94">
        <f>VLOOKUP(A94&amp;D94&amp;"-"&amp;E94,ActiveFunds!$AH$4:$AI$787,2,0)</f>
        <v>0</v>
      </c>
    </row>
    <row r="95" spans="1:36" x14ac:dyDescent="0.2">
      <c r="A95" s="1" t="s">
        <v>45</v>
      </c>
      <c r="B95" s="1" t="s">
        <v>128</v>
      </c>
      <c r="C95" s="1" t="s">
        <v>128</v>
      </c>
      <c r="D95" s="1" t="s">
        <v>193</v>
      </c>
      <c r="E95" s="1" t="s">
        <v>102</v>
      </c>
      <c r="F95" t="s">
        <v>431</v>
      </c>
      <c r="I95" t="s">
        <v>724</v>
      </c>
      <c r="J95">
        <v>0.93700000000000006</v>
      </c>
      <c r="K95">
        <v>0.93700000000000006</v>
      </c>
      <c r="L95">
        <v>0.93700000000000006</v>
      </c>
      <c r="M95">
        <v>0.93700000000000006</v>
      </c>
      <c r="N95">
        <v>0.93700000000000006</v>
      </c>
      <c r="O95">
        <v>0.93700000000000006</v>
      </c>
      <c r="P95">
        <v>0.93700000000000006</v>
      </c>
      <c r="Q95">
        <v>0.93700000000000006</v>
      </c>
      <c r="R95">
        <v>0.93700000000000006</v>
      </c>
      <c r="S95">
        <v>0.93700000000000006</v>
      </c>
      <c r="AJ95">
        <f>VLOOKUP(A95&amp;D95&amp;"-"&amp;E95,ActiveFunds!$AH$4:$AI$787,2,0)</f>
        <v>0</v>
      </c>
    </row>
    <row r="96" spans="1:36" x14ac:dyDescent="0.2">
      <c r="A96" s="1" t="s">
        <v>45</v>
      </c>
      <c r="B96" s="1" t="s">
        <v>128</v>
      </c>
      <c r="C96" s="1" t="s">
        <v>128</v>
      </c>
      <c r="D96" s="1" t="s">
        <v>90</v>
      </c>
      <c r="E96" s="1" t="s">
        <v>102</v>
      </c>
      <c r="F96" t="s">
        <v>431</v>
      </c>
      <c r="I96" t="s">
        <v>728</v>
      </c>
      <c r="J96">
        <v>0</v>
      </c>
      <c r="K96">
        <v>0</v>
      </c>
      <c r="L96">
        <v>0</v>
      </c>
      <c r="M96">
        <v>0</v>
      </c>
      <c r="N96">
        <v>0</v>
      </c>
      <c r="O96">
        <v>0</v>
      </c>
      <c r="P96">
        <v>0</v>
      </c>
      <c r="Q96">
        <v>0</v>
      </c>
      <c r="R96">
        <v>0</v>
      </c>
      <c r="S96">
        <v>0</v>
      </c>
      <c r="AJ96">
        <f>VLOOKUP(A96&amp;D96&amp;"-"&amp;E96,ActiveFunds!$AH$4:$AI$787,2,0)</f>
        <v>0</v>
      </c>
    </row>
    <row r="97" spans="1:36" x14ac:dyDescent="0.2">
      <c r="A97" s="1" t="s">
        <v>45</v>
      </c>
      <c r="B97" s="1" t="s">
        <v>128</v>
      </c>
      <c r="C97" s="1" t="s">
        <v>128</v>
      </c>
      <c r="D97" s="1" t="s">
        <v>194</v>
      </c>
      <c r="E97" s="1" t="s">
        <v>102</v>
      </c>
      <c r="F97" t="s">
        <v>431</v>
      </c>
      <c r="I97" t="s">
        <v>637</v>
      </c>
      <c r="J97">
        <v>0</v>
      </c>
      <c r="K97">
        <v>0</v>
      </c>
      <c r="L97">
        <v>0</v>
      </c>
      <c r="M97">
        <v>0</v>
      </c>
      <c r="N97">
        <v>0</v>
      </c>
      <c r="O97">
        <v>0</v>
      </c>
      <c r="P97">
        <v>0</v>
      </c>
      <c r="Q97">
        <v>0</v>
      </c>
      <c r="R97">
        <v>0</v>
      </c>
      <c r="S97">
        <v>0</v>
      </c>
      <c r="AJ97">
        <f>VLOOKUP(A97&amp;D97&amp;"-"&amp;E97,ActiveFunds!$AH$4:$AI$787,2,0)</f>
        <v>0</v>
      </c>
    </row>
    <row r="98" spans="1:36" ht="15" x14ac:dyDescent="0.25">
      <c r="A98" s="51" t="str">
        <f>LEFT(F98,3)</f>
        <v>165</v>
      </c>
      <c r="B98" s="42" t="str">
        <f>IF(G98="","",LEFT(G98,3))</f>
        <v/>
      </c>
      <c r="C98" s="42" t="str">
        <f>IF(H98="","",LEFT(H98,4))</f>
        <v/>
      </c>
      <c r="D98" s="51" t="str">
        <f>LEFT(I98,3)</f>
        <v>02J</v>
      </c>
      <c r="E98" s="42" t="str">
        <f>MID(I98,5,1)</f>
        <v>1</v>
      </c>
      <c r="F98" s="63" t="s">
        <v>435</v>
      </c>
      <c r="G98" s="4"/>
      <c r="H98" s="4"/>
      <c r="I98" s="4" t="s">
        <v>349</v>
      </c>
      <c r="J98" s="64">
        <v>1</v>
      </c>
      <c r="K98" s="64">
        <v>1</v>
      </c>
      <c r="L98" s="64">
        <v>1</v>
      </c>
      <c r="M98" s="64">
        <v>1</v>
      </c>
      <c r="N98" s="64">
        <v>1</v>
      </c>
      <c r="O98" s="64">
        <v>1</v>
      </c>
      <c r="P98" s="64">
        <v>1</v>
      </c>
      <c r="Q98" s="64">
        <v>1</v>
      </c>
      <c r="R98" s="6">
        <v>1</v>
      </c>
      <c r="S98" s="6">
        <v>1</v>
      </c>
      <c r="AJ98">
        <f>VLOOKUP(A98&amp;D98&amp;"-"&amp;E98,ActiveFunds!$AH$4:$AI$787,2,0)</f>
        <v>0</v>
      </c>
    </row>
    <row r="99" spans="1:36" ht="15" x14ac:dyDescent="0.25">
      <c r="A99" s="51" t="str">
        <f>LEFT(F99,3)</f>
        <v>167</v>
      </c>
      <c r="B99" s="42" t="str">
        <f>IF(G99="","",LEFT(G99,3))</f>
        <v/>
      </c>
      <c r="C99" s="42" t="str">
        <f>IF(H99="","",LEFT(H99,4))</f>
        <v/>
      </c>
      <c r="D99" s="51" t="str">
        <f>LEFT(I99,3)</f>
        <v>02K</v>
      </c>
      <c r="E99" s="42" t="str">
        <f>MID(I99,5,1)</f>
        <v>1</v>
      </c>
      <c r="F99" s="63" t="s">
        <v>439</v>
      </c>
      <c r="G99" s="4"/>
      <c r="H99" s="4"/>
      <c r="I99" s="4" t="s">
        <v>352</v>
      </c>
      <c r="J99" s="64">
        <v>1</v>
      </c>
      <c r="K99" s="64">
        <v>1</v>
      </c>
      <c r="L99" s="64">
        <v>1</v>
      </c>
      <c r="M99" s="64">
        <v>1</v>
      </c>
      <c r="N99" s="64">
        <v>1</v>
      </c>
      <c r="O99" s="64">
        <v>1</v>
      </c>
      <c r="P99" s="64">
        <v>1</v>
      </c>
      <c r="Q99" s="64">
        <v>1</v>
      </c>
      <c r="R99" s="6">
        <v>1</v>
      </c>
      <c r="S99" s="6">
        <v>1</v>
      </c>
      <c r="AJ99">
        <f>VLOOKUP(A99&amp;D99&amp;"-"&amp;E99,ActiveFunds!$AH$4:$AI$787,2,0)</f>
        <v>0</v>
      </c>
    </row>
    <row r="100" spans="1:36" ht="15" x14ac:dyDescent="0.25">
      <c r="A100" s="51" t="str">
        <f>LEFT(F100,3)</f>
        <v>179</v>
      </c>
      <c r="B100" s="42" t="str">
        <f>IF(G100="","",LEFT(G100,3))</f>
        <v/>
      </c>
      <c r="C100" s="42" t="str">
        <f>IF(H100="","",LEFT(H100,4))</f>
        <v/>
      </c>
      <c r="D100" s="51" t="str">
        <f>LEFT(I100,3)</f>
        <v>422</v>
      </c>
      <c r="E100" s="42" t="str">
        <f>MID(I100,5,1)</f>
        <v>6</v>
      </c>
      <c r="F100" s="36" t="s">
        <v>443</v>
      </c>
      <c r="I100" s="4" t="s">
        <v>737</v>
      </c>
      <c r="J100" s="64">
        <v>0.92400000000000004</v>
      </c>
      <c r="K100" s="64">
        <v>0.92400000000000004</v>
      </c>
      <c r="L100" s="64">
        <v>0.92400000000000004</v>
      </c>
      <c r="M100" s="64">
        <v>0.92400000000000004</v>
      </c>
      <c r="N100" s="64">
        <v>0.92400000000000004</v>
      </c>
      <c r="O100" s="64">
        <v>0.92400000000000004</v>
      </c>
      <c r="P100" s="64">
        <v>0.92400000000000004</v>
      </c>
      <c r="Q100" s="64">
        <v>0.92400000000000004</v>
      </c>
      <c r="R100" s="6">
        <v>0.92400000000000004</v>
      </c>
      <c r="S100" s="6">
        <v>0.92400000000000004</v>
      </c>
      <c r="AJ100">
        <f>VLOOKUP(A100&amp;D100&amp;"-"&amp;E100,ActiveFunds!$AH$4:$AI$787,2,0)</f>
        <v>0</v>
      </c>
    </row>
    <row r="101" spans="1:36" ht="15" x14ac:dyDescent="0.25">
      <c r="A101" s="51" t="str">
        <f>LEFT(F101,3)</f>
        <v>179</v>
      </c>
      <c r="B101" s="42" t="str">
        <f>IF(G101="","",LEFT(G101,3))</f>
        <v/>
      </c>
      <c r="C101" s="42" t="str">
        <f>IF(H101="","",LEFT(H101,4))</f>
        <v/>
      </c>
      <c r="D101" s="51" t="str">
        <f>LEFT(I101,3)</f>
        <v>546</v>
      </c>
      <c r="E101" s="42" t="str">
        <f>MID(I101,5,1)</f>
        <v>6</v>
      </c>
      <c r="F101" s="36" t="s">
        <v>443</v>
      </c>
      <c r="I101" s="4" t="s">
        <v>738</v>
      </c>
      <c r="J101" s="64">
        <v>7.5999999999999998E-2</v>
      </c>
      <c r="K101" s="64">
        <v>7.5999999999999998E-2</v>
      </c>
      <c r="L101" s="64">
        <v>7.5999999999999998E-2</v>
      </c>
      <c r="M101" s="64">
        <v>7.5999999999999998E-2</v>
      </c>
      <c r="N101" s="64">
        <v>7.5999999999999998E-2</v>
      </c>
      <c r="O101" s="64">
        <v>7.5999999999999998E-2</v>
      </c>
      <c r="P101" s="64">
        <v>7.5999999999999998E-2</v>
      </c>
      <c r="Q101" s="64">
        <v>7.5999999999999998E-2</v>
      </c>
      <c r="R101" s="6">
        <v>7.5999999999999998E-2</v>
      </c>
      <c r="S101" s="6">
        <v>7.5999999999999998E-2</v>
      </c>
      <c r="AJ101">
        <f>VLOOKUP(A101&amp;D101&amp;"-"&amp;E101,ActiveFunds!$AH$4:$AI$787,2,0)</f>
        <v>0</v>
      </c>
    </row>
    <row r="102" spans="1:36" x14ac:dyDescent="0.2">
      <c r="A102" s="1" t="s">
        <v>49</v>
      </c>
      <c r="B102" s="1" t="s">
        <v>128</v>
      </c>
      <c r="C102" s="1" t="s">
        <v>128</v>
      </c>
      <c r="D102" s="1" t="s">
        <v>116</v>
      </c>
      <c r="E102" s="1" t="s">
        <v>102</v>
      </c>
      <c r="F102" t="s">
        <v>446</v>
      </c>
      <c r="I102" t="s">
        <v>1347</v>
      </c>
      <c r="J102">
        <v>1</v>
      </c>
      <c r="K102">
        <v>1</v>
      </c>
      <c r="L102">
        <v>1</v>
      </c>
      <c r="M102">
        <v>1</v>
      </c>
      <c r="N102">
        <v>1</v>
      </c>
      <c r="O102">
        <v>1</v>
      </c>
      <c r="P102">
        <v>1</v>
      </c>
      <c r="Q102">
        <v>1</v>
      </c>
      <c r="R102">
        <v>1</v>
      </c>
      <c r="S102">
        <v>1</v>
      </c>
      <c r="AJ102">
        <f>VLOOKUP(A102&amp;D102&amp;"-"&amp;E102,ActiveFunds!$AH$4:$AI$787,2,0)</f>
        <v>0</v>
      </c>
    </row>
    <row r="103" spans="1:36" ht="15" x14ac:dyDescent="0.25">
      <c r="A103" s="51" t="str">
        <f t="shared" ref="A103:A111" si="15">LEFT(F103,3)</f>
        <v>190</v>
      </c>
      <c r="B103" s="42" t="str">
        <f t="shared" ref="B103:B111" si="16">IF(G103="","",LEFT(G103,3))</f>
        <v/>
      </c>
      <c r="C103" s="42" t="str">
        <f t="shared" ref="C103:C111" si="17">IF(H103="","",LEFT(H103,4))</f>
        <v/>
      </c>
      <c r="D103" s="51" t="str">
        <f t="shared" ref="D103:D111" si="18">LEFT(I103,3)</f>
        <v>608</v>
      </c>
      <c r="E103" s="42" t="str">
        <f t="shared" ref="E103:E111" si="19">MID(I103,5,1)</f>
        <v>1</v>
      </c>
      <c r="F103" s="36" t="s">
        <v>450</v>
      </c>
      <c r="I103" s="4" t="s">
        <v>748</v>
      </c>
      <c r="J103" s="64">
        <v>0.5</v>
      </c>
      <c r="K103" s="64">
        <v>0.5</v>
      </c>
      <c r="L103" s="64">
        <v>0.5</v>
      </c>
      <c r="M103" s="64">
        <v>0.5</v>
      </c>
      <c r="N103" s="64">
        <v>0.5</v>
      </c>
      <c r="O103" s="64">
        <v>0.5</v>
      </c>
      <c r="P103" s="64">
        <v>0.5</v>
      </c>
      <c r="Q103" s="64">
        <v>0.5</v>
      </c>
      <c r="R103" s="6">
        <v>0.5</v>
      </c>
      <c r="S103" s="6">
        <v>0.5</v>
      </c>
      <c r="AJ103">
        <f>VLOOKUP(A103&amp;D103&amp;"-"&amp;E103,ActiveFunds!$AH$4:$AI$787,2,0)</f>
        <v>0</v>
      </c>
    </row>
    <row r="104" spans="1:36" ht="15" x14ac:dyDescent="0.25">
      <c r="A104" s="51" t="str">
        <f t="shared" si="15"/>
        <v>190</v>
      </c>
      <c r="B104" s="42" t="str">
        <f t="shared" si="16"/>
        <v/>
      </c>
      <c r="C104" s="42" t="str">
        <f t="shared" si="17"/>
        <v/>
      </c>
      <c r="D104" s="51" t="str">
        <f t="shared" si="18"/>
        <v>609</v>
      </c>
      <c r="E104" s="42" t="str">
        <f t="shared" si="19"/>
        <v>1</v>
      </c>
      <c r="F104" s="36" t="s">
        <v>450</v>
      </c>
      <c r="I104" s="4" t="s">
        <v>660</v>
      </c>
      <c r="J104" s="64">
        <v>0.5</v>
      </c>
      <c r="K104" s="64">
        <v>0.5</v>
      </c>
      <c r="L104" s="64">
        <v>0.5</v>
      </c>
      <c r="M104" s="64">
        <v>0.5</v>
      </c>
      <c r="N104" s="64">
        <v>0.5</v>
      </c>
      <c r="O104" s="64">
        <v>0.5</v>
      </c>
      <c r="P104" s="64">
        <v>0.5</v>
      </c>
      <c r="Q104" s="64">
        <v>0.5</v>
      </c>
      <c r="R104" s="6">
        <v>0.5</v>
      </c>
      <c r="S104" s="6">
        <v>0.5</v>
      </c>
      <c r="AJ104">
        <f>VLOOKUP(A104&amp;D104&amp;"-"&amp;E104,ActiveFunds!$AH$4:$AI$787,2,0)</f>
        <v>0</v>
      </c>
    </row>
    <row r="105" spans="1:36" ht="15" x14ac:dyDescent="0.25">
      <c r="A105" s="51" t="str">
        <f t="shared" si="15"/>
        <v>195</v>
      </c>
      <c r="B105" s="42" t="str">
        <f t="shared" si="16"/>
        <v/>
      </c>
      <c r="C105" s="42" t="str">
        <f t="shared" si="17"/>
        <v/>
      </c>
      <c r="D105" s="51" t="str">
        <f t="shared" si="18"/>
        <v>315</v>
      </c>
      <c r="E105" s="42" t="str">
        <f t="shared" si="19"/>
        <v>1</v>
      </c>
      <c r="F105" s="36" t="s">
        <v>453</v>
      </c>
      <c r="I105" s="4" t="s">
        <v>654</v>
      </c>
      <c r="J105" s="68">
        <v>0.19</v>
      </c>
      <c r="K105" s="68">
        <v>0.19</v>
      </c>
      <c r="L105" s="68">
        <v>0.19</v>
      </c>
      <c r="M105" s="68">
        <v>0.19</v>
      </c>
      <c r="N105" s="68">
        <v>0.19</v>
      </c>
      <c r="O105" s="68">
        <v>0.19</v>
      </c>
      <c r="P105" s="68">
        <v>0.19</v>
      </c>
      <c r="Q105" s="68">
        <v>0.19</v>
      </c>
      <c r="R105" s="6">
        <v>0.19</v>
      </c>
      <c r="S105" s="6">
        <v>0.19</v>
      </c>
      <c r="AJ105">
        <f>VLOOKUP(A105&amp;D105&amp;"-"&amp;E105,ActiveFunds!$AH$4:$AI$787,2,0)</f>
        <v>0</v>
      </c>
    </row>
    <row r="106" spans="1:36" ht="15" x14ac:dyDescent="0.25">
      <c r="A106" s="51" t="str">
        <f t="shared" si="15"/>
        <v>195</v>
      </c>
      <c r="B106" s="42" t="str">
        <f t="shared" si="16"/>
        <v/>
      </c>
      <c r="C106" s="42" t="str">
        <f t="shared" si="17"/>
        <v/>
      </c>
      <c r="D106" s="51" t="str">
        <f t="shared" si="18"/>
        <v>501</v>
      </c>
      <c r="E106" s="42" t="str">
        <f t="shared" si="19"/>
        <v>1</v>
      </c>
      <c r="F106" s="36" t="s">
        <v>453</v>
      </c>
      <c r="I106" s="4" t="s">
        <v>187</v>
      </c>
      <c r="J106" s="68">
        <v>0.81</v>
      </c>
      <c r="K106" s="68">
        <v>0.81</v>
      </c>
      <c r="L106" s="68">
        <v>0.81</v>
      </c>
      <c r="M106" s="68">
        <v>0.81</v>
      </c>
      <c r="N106" s="68">
        <v>0.81</v>
      </c>
      <c r="O106" s="68">
        <v>0.81</v>
      </c>
      <c r="P106" s="68">
        <v>0.81</v>
      </c>
      <c r="Q106" s="68">
        <v>0.81</v>
      </c>
      <c r="R106" s="6">
        <v>0.81</v>
      </c>
      <c r="S106" s="6">
        <v>0.81</v>
      </c>
      <c r="AJ106">
        <f>VLOOKUP(A106&amp;D106&amp;"-"&amp;E106,ActiveFunds!$AH$4:$AI$787,2,0)</f>
        <v>0</v>
      </c>
    </row>
    <row r="107" spans="1:36" ht="15" x14ac:dyDescent="0.25">
      <c r="A107" s="51" t="str">
        <f t="shared" si="15"/>
        <v>205</v>
      </c>
      <c r="B107" s="42" t="str">
        <f t="shared" si="16"/>
        <v/>
      </c>
      <c r="C107" s="42" t="str">
        <f t="shared" si="17"/>
        <v/>
      </c>
      <c r="D107" s="51" t="str">
        <f t="shared" si="18"/>
        <v>025</v>
      </c>
      <c r="E107" s="42" t="str">
        <f t="shared" si="19"/>
        <v>6</v>
      </c>
      <c r="F107" s="63" t="s">
        <v>456</v>
      </c>
      <c r="G107" s="4"/>
      <c r="H107" s="4"/>
      <c r="I107" s="4" t="s">
        <v>329</v>
      </c>
      <c r="J107" s="64">
        <v>1</v>
      </c>
      <c r="K107" s="64">
        <v>1</v>
      </c>
      <c r="L107" s="64">
        <v>1</v>
      </c>
      <c r="M107" s="64">
        <v>1</v>
      </c>
      <c r="N107" s="64">
        <v>1</v>
      </c>
      <c r="O107" s="64">
        <v>1</v>
      </c>
      <c r="P107" s="64">
        <v>1</v>
      </c>
      <c r="Q107" s="64">
        <v>1</v>
      </c>
      <c r="R107" s="6">
        <v>1</v>
      </c>
      <c r="S107" s="6">
        <v>1</v>
      </c>
      <c r="AJ107">
        <f>VLOOKUP(A107&amp;D107&amp;"-"&amp;E107,ActiveFunds!$AH$4:$AI$787,2,0)</f>
        <v>1</v>
      </c>
    </row>
    <row r="108" spans="1:36" ht="15" x14ac:dyDescent="0.25">
      <c r="A108" s="51" t="str">
        <f t="shared" si="15"/>
        <v>215</v>
      </c>
      <c r="B108" s="42" t="str">
        <f t="shared" si="16"/>
        <v/>
      </c>
      <c r="C108" s="42" t="str">
        <f t="shared" si="17"/>
        <v/>
      </c>
      <c r="D108" s="51" t="str">
        <f t="shared" si="18"/>
        <v>001</v>
      </c>
      <c r="E108" s="42" t="str">
        <f t="shared" si="19"/>
        <v>7</v>
      </c>
      <c r="F108" s="36" t="s">
        <v>460</v>
      </c>
      <c r="I108" s="4" t="s">
        <v>173</v>
      </c>
      <c r="J108" s="64">
        <v>0.06</v>
      </c>
      <c r="K108" s="64">
        <v>0.06</v>
      </c>
      <c r="L108" s="64">
        <v>0.06</v>
      </c>
      <c r="M108" s="64">
        <v>0.06</v>
      </c>
      <c r="N108" s="64">
        <v>0.06</v>
      </c>
      <c r="O108" s="64">
        <v>0.06</v>
      </c>
      <c r="P108" s="64">
        <v>0.06</v>
      </c>
      <c r="Q108" s="64">
        <v>0.06</v>
      </c>
      <c r="R108" s="6">
        <v>0.06</v>
      </c>
      <c r="S108" s="6">
        <v>0.06</v>
      </c>
      <c r="AJ108">
        <f>VLOOKUP(A108&amp;D108&amp;"-"&amp;E108,ActiveFunds!$AH$4:$AI$787,2,0)</f>
        <v>0</v>
      </c>
    </row>
    <row r="109" spans="1:36" ht="15" x14ac:dyDescent="0.25">
      <c r="A109" s="51" t="str">
        <f t="shared" si="15"/>
        <v>215</v>
      </c>
      <c r="B109" s="42" t="str">
        <f t="shared" si="16"/>
        <v/>
      </c>
      <c r="C109" s="42" t="str">
        <f t="shared" si="17"/>
        <v/>
      </c>
      <c r="D109" s="51" t="str">
        <f t="shared" si="18"/>
        <v>111</v>
      </c>
      <c r="E109" s="42" t="str">
        <f t="shared" si="19"/>
        <v>1</v>
      </c>
      <c r="F109" s="36" t="s">
        <v>460</v>
      </c>
      <c r="I109" s="4" t="s">
        <v>518</v>
      </c>
      <c r="J109" s="64">
        <v>0.87</v>
      </c>
      <c r="K109" s="64">
        <v>0.87</v>
      </c>
      <c r="L109" s="64">
        <v>0.87</v>
      </c>
      <c r="M109" s="64">
        <v>0.87</v>
      </c>
      <c r="N109" s="64">
        <v>0.87</v>
      </c>
      <c r="O109" s="64">
        <v>0.87</v>
      </c>
      <c r="P109" s="64">
        <v>0.87</v>
      </c>
      <c r="Q109" s="64">
        <v>0.87</v>
      </c>
      <c r="R109" s="6">
        <v>0.87</v>
      </c>
      <c r="S109" s="6">
        <v>0.87</v>
      </c>
      <c r="AJ109">
        <f>VLOOKUP(A109&amp;D109&amp;"-"&amp;E109,ActiveFunds!$AH$4:$AI$787,2,0)</f>
        <v>0</v>
      </c>
    </row>
    <row r="110" spans="1:36" ht="15" x14ac:dyDescent="0.25">
      <c r="A110" s="51" t="str">
        <f t="shared" si="15"/>
        <v>215</v>
      </c>
      <c r="B110" s="42" t="str">
        <f t="shared" si="16"/>
        <v/>
      </c>
      <c r="C110" s="42" t="str">
        <f t="shared" si="17"/>
        <v/>
      </c>
      <c r="D110" s="51" t="str">
        <f t="shared" si="18"/>
        <v>297</v>
      </c>
      <c r="E110" s="42" t="str">
        <f t="shared" si="19"/>
        <v>1</v>
      </c>
      <c r="F110" s="36" t="s">
        <v>460</v>
      </c>
      <c r="I110" s="4" t="s">
        <v>763</v>
      </c>
      <c r="J110" s="64">
        <v>7.0000000000000007E-2</v>
      </c>
      <c r="K110" s="64">
        <v>7.0000000000000007E-2</v>
      </c>
      <c r="L110" s="64">
        <v>7.0000000000000007E-2</v>
      </c>
      <c r="M110" s="64">
        <v>7.0000000000000007E-2</v>
      </c>
      <c r="N110" s="64">
        <v>7.0000000000000007E-2</v>
      </c>
      <c r="O110" s="64">
        <v>7.0000000000000007E-2</v>
      </c>
      <c r="P110" s="64">
        <v>7.0000000000000007E-2</v>
      </c>
      <c r="Q110" s="64">
        <v>7.0000000000000007E-2</v>
      </c>
      <c r="R110" s="6">
        <v>7.0000000000000007E-2</v>
      </c>
      <c r="S110" s="6">
        <v>7.0000000000000007E-2</v>
      </c>
      <c r="AJ110">
        <f>VLOOKUP(A110&amp;D110&amp;"-"&amp;E110,ActiveFunds!$AH$4:$AI$787,2,0)</f>
        <v>0</v>
      </c>
    </row>
    <row r="111" spans="1:36" ht="15" x14ac:dyDescent="0.25">
      <c r="A111" s="51" t="str">
        <f t="shared" si="15"/>
        <v>220</v>
      </c>
      <c r="B111" s="42" t="str">
        <f t="shared" si="16"/>
        <v/>
      </c>
      <c r="C111" s="42" t="str">
        <f t="shared" si="17"/>
        <v/>
      </c>
      <c r="D111" s="51" t="str">
        <f t="shared" si="18"/>
        <v>204</v>
      </c>
      <c r="E111" s="42" t="str">
        <f t="shared" si="19"/>
        <v>1</v>
      </c>
      <c r="F111" s="63" t="s">
        <v>464</v>
      </c>
      <c r="G111" s="4"/>
      <c r="H111" s="4"/>
      <c r="I111" s="4" t="s">
        <v>753</v>
      </c>
      <c r="J111" s="64">
        <v>1</v>
      </c>
      <c r="K111" s="64">
        <v>1</v>
      </c>
      <c r="L111" s="64">
        <v>1</v>
      </c>
      <c r="M111" s="64">
        <v>1</v>
      </c>
      <c r="N111" s="64">
        <v>1</v>
      </c>
      <c r="O111" s="64">
        <v>1</v>
      </c>
      <c r="P111" s="64">
        <v>1</v>
      </c>
      <c r="Q111" s="64">
        <v>1</v>
      </c>
      <c r="R111" s="6">
        <v>1</v>
      </c>
      <c r="S111" s="6">
        <v>1</v>
      </c>
      <c r="AJ111">
        <f>VLOOKUP(A111&amp;D111&amp;"-"&amp;E111,ActiveFunds!$AH$4:$AI$787,2,0)</f>
        <v>0</v>
      </c>
    </row>
    <row r="112" spans="1:36" x14ac:dyDescent="0.2">
      <c r="A112" s="1" t="s">
        <v>55</v>
      </c>
      <c r="B112" s="1" t="s">
        <v>128</v>
      </c>
      <c r="C112" s="1" t="s">
        <v>128</v>
      </c>
      <c r="D112" s="1" t="s">
        <v>114</v>
      </c>
      <c r="E112" s="1" t="s">
        <v>104</v>
      </c>
      <c r="F112" t="s">
        <v>467</v>
      </c>
      <c r="I112" t="s">
        <v>523</v>
      </c>
      <c r="J112">
        <v>0.8</v>
      </c>
      <c r="K112">
        <v>0.8</v>
      </c>
      <c r="L112">
        <v>0.8</v>
      </c>
      <c r="M112">
        <v>0.8</v>
      </c>
      <c r="N112">
        <v>0.8</v>
      </c>
      <c r="O112">
        <v>0.8</v>
      </c>
      <c r="P112">
        <v>0.8</v>
      </c>
      <c r="Q112">
        <v>0.8</v>
      </c>
      <c r="R112">
        <v>0.8</v>
      </c>
      <c r="S112">
        <v>0.8</v>
      </c>
      <c r="AJ112">
        <f>VLOOKUP(A112&amp;D112&amp;"-"&amp;E112,ActiveFunds!$AH$4:$AI$787,2,0)</f>
        <v>1</v>
      </c>
    </row>
    <row r="113" spans="1:36" x14ac:dyDescent="0.2">
      <c r="A113" s="1" t="s">
        <v>55</v>
      </c>
      <c r="B113" s="1" t="s">
        <v>128</v>
      </c>
      <c r="C113" s="1" t="s">
        <v>128</v>
      </c>
      <c r="D113" s="1" t="s">
        <v>108</v>
      </c>
      <c r="E113" s="1" t="s">
        <v>104</v>
      </c>
      <c r="F113" t="s">
        <v>467</v>
      </c>
      <c r="I113" t="s">
        <v>167</v>
      </c>
      <c r="J113">
        <v>0.2</v>
      </c>
      <c r="K113">
        <v>0.2</v>
      </c>
      <c r="L113">
        <v>0.2</v>
      </c>
      <c r="M113">
        <v>0.2</v>
      </c>
      <c r="N113">
        <v>0.2</v>
      </c>
      <c r="O113">
        <v>0.2</v>
      </c>
      <c r="P113">
        <v>0.2</v>
      </c>
      <c r="Q113">
        <v>0.2</v>
      </c>
      <c r="R113">
        <v>0.2</v>
      </c>
      <c r="S113">
        <v>0.2</v>
      </c>
      <c r="AJ113">
        <f>VLOOKUP(A113&amp;D113&amp;"-"&amp;E113,ActiveFunds!$AH$4:$AI$787,2,0)</f>
        <v>0</v>
      </c>
    </row>
    <row r="114" spans="1:36" ht="15" x14ac:dyDescent="0.25">
      <c r="A114" s="51" t="str">
        <f t="shared" ref="A114:A123" si="20">LEFT(F114,3)</f>
        <v>227</v>
      </c>
      <c r="B114" s="42" t="str">
        <f t="shared" ref="B114:B123" si="21">IF(G114="","",LEFT(G114,3))</f>
        <v/>
      </c>
      <c r="C114" s="42" t="str">
        <f t="shared" ref="C114:C123" si="22">IF(H114="","",LEFT(H114,4))</f>
        <v/>
      </c>
      <c r="D114" s="51" t="str">
        <f t="shared" ref="D114:D123" si="23">LEFT(I114,3)</f>
        <v>001</v>
      </c>
      <c r="E114" s="42" t="str">
        <f t="shared" ref="E114:E123" si="24">MID(I114,5,1)</f>
        <v>1</v>
      </c>
      <c r="F114" s="63" t="s">
        <v>471</v>
      </c>
      <c r="G114" s="4"/>
      <c r="H114" s="4"/>
      <c r="I114" s="4" t="s">
        <v>167</v>
      </c>
      <c r="J114" s="64">
        <v>1</v>
      </c>
      <c r="K114" s="64">
        <v>1</v>
      </c>
      <c r="L114" s="64">
        <v>1</v>
      </c>
      <c r="M114" s="64">
        <v>1</v>
      </c>
      <c r="N114" s="64">
        <v>1</v>
      </c>
      <c r="O114" s="64">
        <v>1</v>
      </c>
      <c r="P114" s="64">
        <v>1</v>
      </c>
      <c r="Q114" s="64">
        <v>1</v>
      </c>
      <c r="R114" s="6">
        <v>1</v>
      </c>
      <c r="S114" s="6">
        <v>1</v>
      </c>
      <c r="AJ114">
        <f>VLOOKUP(A114&amp;D114&amp;"-"&amp;E114,ActiveFunds!$AH$4:$AI$787,2,0)</f>
        <v>0</v>
      </c>
    </row>
    <row r="115" spans="1:36" x14ac:dyDescent="0.2">
      <c r="A115" s="1" t="str">
        <f t="shared" si="20"/>
        <v>228</v>
      </c>
      <c r="B115" s="1" t="str">
        <f t="shared" si="21"/>
        <v/>
      </c>
      <c r="C115" s="1" t="str">
        <f t="shared" si="22"/>
        <v/>
      </c>
      <c r="D115" s="1" t="str">
        <f t="shared" si="23"/>
        <v>106</v>
      </c>
      <c r="E115" s="1" t="str">
        <f t="shared" si="24"/>
        <v>1</v>
      </c>
      <c r="F115" s="36" t="s">
        <v>475</v>
      </c>
      <c r="I115" s="4" t="s">
        <v>585</v>
      </c>
      <c r="J115" s="69">
        <v>1</v>
      </c>
      <c r="K115" s="69">
        <v>1</v>
      </c>
      <c r="L115" s="69">
        <v>1</v>
      </c>
      <c r="M115" s="69">
        <v>1</v>
      </c>
      <c r="N115" s="69">
        <v>0.5</v>
      </c>
      <c r="O115" s="69">
        <v>1</v>
      </c>
      <c r="P115" s="69">
        <v>0.15</v>
      </c>
      <c r="Q115" s="69">
        <v>0.5</v>
      </c>
      <c r="R115" s="6">
        <v>0.5</v>
      </c>
      <c r="S115" s="6">
        <v>0.5</v>
      </c>
      <c r="AJ115">
        <f>VLOOKUP(A115&amp;D115&amp;"-"&amp;E115,ActiveFunds!$AH$4:$AI$787,2,0)</f>
        <v>1</v>
      </c>
    </row>
    <row r="116" spans="1:36" x14ac:dyDescent="0.2">
      <c r="A116" s="1" t="str">
        <f t="shared" si="20"/>
        <v>228</v>
      </c>
      <c r="B116" s="1" t="str">
        <f t="shared" si="21"/>
        <v/>
      </c>
      <c r="C116" s="1" t="str">
        <f t="shared" si="22"/>
        <v/>
      </c>
      <c r="D116" s="1" t="str">
        <f t="shared" si="23"/>
        <v>106</v>
      </c>
      <c r="E116" s="1" t="str">
        <f t="shared" si="24"/>
        <v>2</v>
      </c>
      <c r="F116" s="36" t="s">
        <v>475</v>
      </c>
      <c r="I116" s="4" t="s">
        <v>587</v>
      </c>
      <c r="J116" s="69">
        <v>0</v>
      </c>
      <c r="K116" s="69">
        <v>0</v>
      </c>
      <c r="L116" s="69">
        <v>0</v>
      </c>
      <c r="M116" s="69">
        <v>0</v>
      </c>
      <c r="N116" s="69">
        <v>0.5</v>
      </c>
      <c r="O116" s="69">
        <v>0</v>
      </c>
      <c r="P116" s="69">
        <v>0.85</v>
      </c>
      <c r="Q116" s="69">
        <v>0.5</v>
      </c>
      <c r="R116" s="6">
        <v>0.5</v>
      </c>
      <c r="S116" s="6">
        <v>0.5</v>
      </c>
      <c r="AJ116">
        <f>VLOOKUP(A116&amp;D116&amp;"-"&amp;E116,ActiveFunds!$AH$4:$AI$787,2,0)</f>
        <v>1</v>
      </c>
    </row>
    <row r="117" spans="1:36" ht="15" x14ac:dyDescent="0.25">
      <c r="A117" s="51" t="str">
        <f t="shared" si="20"/>
        <v>235</v>
      </c>
      <c r="B117" s="42" t="str">
        <f t="shared" si="21"/>
        <v/>
      </c>
      <c r="C117" s="42" t="str">
        <f t="shared" si="22"/>
        <v/>
      </c>
      <c r="D117" s="51" t="str">
        <f t="shared" si="23"/>
        <v>001</v>
      </c>
      <c r="E117" s="42" t="str">
        <f t="shared" si="24"/>
        <v>1</v>
      </c>
      <c r="F117" s="63" t="s">
        <v>479</v>
      </c>
      <c r="G117" s="4"/>
      <c r="H117" s="4"/>
      <c r="I117" s="4" t="s">
        <v>167</v>
      </c>
      <c r="J117" s="64">
        <v>5.0000000000000001E-3</v>
      </c>
      <c r="K117" s="64">
        <v>1.2999999999999999E-2</v>
      </c>
      <c r="L117" s="64">
        <v>0.20499999999999999</v>
      </c>
      <c r="M117" s="64">
        <v>2.5000000000000001E-2</v>
      </c>
      <c r="N117" s="64">
        <v>0.01</v>
      </c>
      <c r="O117" s="64">
        <v>0.01</v>
      </c>
      <c r="P117" s="64">
        <v>0.01</v>
      </c>
      <c r="Q117" s="64">
        <v>0.01</v>
      </c>
      <c r="R117" s="6">
        <v>0.01</v>
      </c>
      <c r="S117" s="6">
        <v>0.01</v>
      </c>
      <c r="AJ117">
        <f>VLOOKUP(A117&amp;D117&amp;"-"&amp;E117,ActiveFunds!$AH$4:$AI$787,2,0)</f>
        <v>0</v>
      </c>
    </row>
    <row r="118" spans="1:36" ht="15" x14ac:dyDescent="0.25">
      <c r="A118" s="51" t="str">
        <f t="shared" si="20"/>
        <v>235</v>
      </c>
      <c r="B118" s="42" t="str">
        <f t="shared" si="21"/>
        <v/>
      </c>
      <c r="C118" s="42" t="str">
        <f t="shared" si="22"/>
        <v/>
      </c>
      <c r="D118" s="51" t="str">
        <f t="shared" si="23"/>
        <v>095</v>
      </c>
      <c r="E118" s="42" t="str">
        <f t="shared" si="24"/>
        <v>1</v>
      </c>
      <c r="F118" s="63" t="s">
        <v>479</v>
      </c>
      <c r="G118" s="4"/>
      <c r="H118" s="4"/>
      <c r="I118" s="4" t="s">
        <v>562</v>
      </c>
      <c r="J118" s="64">
        <v>8.0000000000000002E-3</v>
      </c>
      <c r="K118" s="64">
        <v>1.0999999999999999E-2</v>
      </c>
      <c r="L118" s="64">
        <v>0.28199999999999997</v>
      </c>
      <c r="M118" s="64">
        <v>1.7999999999999999E-2</v>
      </c>
      <c r="N118" s="64">
        <v>0.01</v>
      </c>
      <c r="O118" s="64">
        <v>0.01</v>
      </c>
      <c r="P118" s="64">
        <v>0.01</v>
      </c>
      <c r="Q118" s="64">
        <v>0.01</v>
      </c>
      <c r="R118" s="6">
        <v>0.01</v>
      </c>
      <c r="S118" s="6">
        <v>0.01</v>
      </c>
      <c r="AJ118">
        <f>VLOOKUP(A118&amp;D118&amp;"-"&amp;E118,ActiveFunds!$AH$4:$AI$787,2,0)</f>
        <v>0</v>
      </c>
    </row>
    <row r="119" spans="1:36" ht="15" x14ac:dyDescent="0.25">
      <c r="A119" s="51" t="str">
        <f t="shared" si="20"/>
        <v>235</v>
      </c>
      <c r="B119" s="42" t="str">
        <f t="shared" si="21"/>
        <v/>
      </c>
      <c r="C119" s="42" t="str">
        <f t="shared" si="22"/>
        <v/>
      </c>
      <c r="D119" s="51" t="str">
        <f t="shared" si="23"/>
        <v>234</v>
      </c>
      <c r="E119" s="42" t="str">
        <f t="shared" si="24"/>
        <v>1</v>
      </c>
      <c r="F119" s="63" t="s">
        <v>479</v>
      </c>
      <c r="G119" s="4"/>
      <c r="H119" s="4"/>
      <c r="I119" s="4" t="s">
        <v>779</v>
      </c>
      <c r="J119" s="64">
        <v>2E-3</v>
      </c>
      <c r="K119" s="64">
        <v>5.0000000000000001E-3</v>
      </c>
      <c r="L119" s="64">
        <v>3.0000000000000001E-3</v>
      </c>
      <c r="M119" s="64">
        <v>7.0000000000000001E-3</v>
      </c>
      <c r="N119" s="64">
        <v>0</v>
      </c>
      <c r="O119" s="64">
        <v>0</v>
      </c>
      <c r="P119" s="64">
        <v>0</v>
      </c>
      <c r="Q119" s="64">
        <v>0</v>
      </c>
      <c r="R119" s="6">
        <v>0</v>
      </c>
      <c r="S119" s="6">
        <v>0</v>
      </c>
      <c r="AJ119">
        <f>VLOOKUP(A119&amp;D119&amp;"-"&amp;E119,ActiveFunds!$AH$4:$AI$787,2,0)</f>
        <v>0</v>
      </c>
    </row>
    <row r="120" spans="1:36" ht="15" x14ac:dyDescent="0.25">
      <c r="A120" s="51" t="str">
        <f t="shared" si="20"/>
        <v>235</v>
      </c>
      <c r="B120" s="42" t="str">
        <f t="shared" si="21"/>
        <v/>
      </c>
      <c r="C120" s="42" t="str">
        <f t="shared" si="22"/>
        <v/>
      </c>
      <c r="D120" s="51" t="str">
        <f t="shared" si="23"/>
        <v>608</v>
      </c>
      <c r="E120" s="42" t="str">
        <f t="shared" si="24"/>
        <v>1</v>
      </c>
      <c r="F120" s="63" t="s">
        <v>479</v>
      </c>
      <c r="G120" s="4"/>
      <c r="H120" s="4"/>
      <c r="I120" s="4" t="s">
        <v>748</v>
      </c>
      <c r="J120" s="64">
        <v>0.49399999999999999</v>
      </c>
      <c r="K120" s="64">
        <v>0.52100000000000002</v>
      </c>
      <c r="L120" s="64">
        <v>0.38800000000000001</v>
      </c>
      <c r="M120" s="64">
        <v>0.45600000000000002</v>
      </c>
      <c r="N120" s="64">
        <v>0.52</v>
      </c>
      <c r="O120" s="64">
        <v>0.52</v>
      </c>
      <c r="P120" s="64">
        <v>0.52</v>
      </c>
      <c r="Q120" s="64">
        <v>0.52</v>
      </c>
      <c r="R120" s="6">
        <v>0.52</v>
      </c>
      <c r="S120" s="6">
        <v>0.52</v>
      </c>
      <c r="AJ120">
        <f>VLOOKUP(A120&amp;D120&amp;"-"&amp;E120,ActiveFunds!$AH$4:$AI$787,2,0)</f>
        <v>0</v>
      </c>
    </row>
    <row r="121" spans="1:36" ht="15" x14ac:dyDescent="0.25">
      <c r="A121" s="51" t="str">
        <f t="shared" si="20"/>
        <v>235</v>
      </c>
      <c r="B121" s="42" t="str">
        <f t="shared" si="21"/>
        <v/>
      </c>
      <c r="C121" s="42" t="str">
        <f t="shared" si="22"/>
        <v/>
      </c>
      <c r="D121" s="51" t="str">
        <f t="shared" si="23"/>
        <v>609</v>
      </c>
      <c r="E121" s="42" t="str">
        <f t="shared" si="24"/>
        <v>1</v>
      </c>
      <c r="F121" s="63" t="s">
        <v>479</v>
      </c>
      <c r="G121" s="4"/>
      <c r="H121" s="4"/>
      <c r="I121" s="4" t="s">
        <v>660</v>
      </c>
      <c r="J121" s="64">
        <v>0.48899999999999999</v>
      </c>
      <c r="K121" s="64">
        <v>0.45</v>
      </c>
      <c r="L121" s="64">
        <v>6.8000000000000005E-2</v>
      </c>
      <c r="M121" s="64">
        <v>0.48799999999999999</v>
      </c>
      <c r="N121" s="64">
        <v>0.46</v>
      </c>
      <c r="O121" s="64">
        <v>0.46</v>
      </c>
      <c r="P121" s="64">
        <v>0.46</v>
      </c>
      <c r="Q121" s="64">
        <v>0.46</v>
      </c>
      <c r="R121" s="6">
        <v>0.46</v>
      </c>
      <c r="S121" s="6">
        <v>0.46</v>
      </c>
      <c r="AJ121">
        <f>VLOOKUP(A121&amp;D121&amp;"-"&amp;E121,ActiveFunds!$AH$4:$AI$787,2,0)</f>
        <v>0</v>
      </c>
    </row>
    <row r="122" spans="1:36" ht="15" x14ac:dyDescent="0.25">
      <c r="A122" s="51" t="str">
        <f t="shared" si="20"/>
        <v>235</v>
      </c>
      <c r="B122" s="42" t="str">
        <f t="shared" si="21"/>
        <v/>
      </c>
      <c r="C122" s="42" t="str">
        <f t="shared" si="22"/>
        <v/>
      </c>
      <c r="D122" s="51" t="str">
        <f t="shared" si="23"/>
        <v>885</v>
      </c>
      <c r="E122" s="42" t="str">
        <f t="shared" si="24"/>
        <v>1</v>
      </c>
      <c r="F122" s="63" t="s">
        <v>479</v>
      </c>
      <c r="G122" s="4"/>
      <c r="H122" s="4"/>
      <c r="I122" s="4" t="s">
        <v>822</v>
      </c>
      <c r="J122" s="64">
        <v>0</v>
      </c>
      <c r="K122" s="64">
        <v>0</v>
      </c>
      <c r="L122" s="64">
        <v>5.3999999999999999E-2</v>
      </c>
      <c r="M122" s="64">
        <v>1E-3</v>
      </c>
      <c r="N122" s="64">
        <v>0</v>
      </c>
      <c r="O122" s="64">
        <v>0</v>
      </c>
      <c r="P122" s="64">
        <v>0</v>
      </c>
      <c r="Q122" s="64">
        <v>0</v>
      </c>
      <c r="R122" s="6">
        <v>0</v>
      </c>
      <c r="S122" s="6">
        <v>0</v>
      </c>
      <c r="AJ122">
        <f>VLOOKUP(A122&amp;D122&amp;"-"&amp;E122,ActiveFunds!$AH$4:$AI$787,2,0)</f>
        <v>0</v>
      </c>
    </row>
    <row r="123" spans="1:36" ht="15" x14ac:dyDescent="0.25">
      <c r="A123" s="51" t="str">
        <f t="shared" si="20"/>
        <v>235</v>
      </c>
      <c r="B123" s="51" t="str">
        <f t="shared" si="21"/>
        <v/>
      </c>
      <c r="C123" s="51" t="str">
        <f t="shared" si="22"/>
        <v/>
      </c>
      <c r="D123" s="80" t="str">
        <f t="shared" si="23"/>
        <v>892</v>
      </c>
      <c r="E123" s="81" t="str">
        <f t="shared" si="24"/>
        <v>1</v>
      </c>
      <c r="F123" s="63" t="s">
        <v>479</v>
      </c>
      <c r="G123" s="4"/>
      <c r="H123" s="4"/>
      <c r="I123" s="4" t="s">
        <v>823</v>
      </c>
      <c r="J123" s="64">
        <v>2E-3</v>
      </c>
      <c r="K123" s="64">
        <v>0</v>
      </c>
      <c r="L123" s="64">
        <v>0</v>
      </c>
      <c r="M123" s="64">
        <v>5.0000000000000001E-3</v>
      </c>
      <c r="N123" s="64">
        <v>0</v>
      </c>
      <c r="O123" s="64">
        <v>0</v>
      </c>
      <c r="P123" s="64">
        <v>0</v>
      </c>
      <c r="Q123" s="64">
        <v>0</v>
      </c>
      <c r="R123" s="6">
        <v>0</v>
      </c>
      <c r="S123" s="6">
        <v>0</v>
      </c>
      <c r="AJ123">
        <f>VLOOKUP(A123&amp;D123&amp;"-"&amp;E123,ActiveFunds!$AH$4:$AI$787,2,0)</f>
        <v>0</v>
      </c>
    </row>
    <row r="124" spans="1:36" x14ac:dyDescent="0.2">
      <c r="A124" t="s">
        <v>59</v>
      </c>
      <c r="B124" t="s">
        <v>128</v>
      </c>
      <c r="C124" t="s">
        <v>128</v>
      </c>
      <c r="D124" t="s">
        <v>108</v>
      </c>
      <c r="E124" t="s">
        <v>104</v>
      </c>
      <c r="F124" t="s">
        <v>482</v>
      </c>
      <c r="I124" t="s">
        <v>167</v>
      </c>
      <c r="J124">
        <v>0</v>
      </c>
      <c r="K124">
        <v>1.43E-2</v>
      </c>
      <c r="L124">
        <v>0</v>
      </c>
      <c r="M124">
        <v>9.5999999999999992E-3</v>
      </c>
      <c r="N124">
        <v>8.5000000000000006E-3</v>
      </c>
      <c r="O124">
        <v>5.4999999999999997E-3</v>
      </c>
      <c r="P124">
        <v>8.5000000000000006E-3</v>
      </c>
      <c r="Q124">
        <v>4.7999999999999996E-3</v>
      </c>
      <c r="R124">
        <v>4.7999999999999996E-3</v>
      </c>
      <c r="S124">
        <v>4.7999999999999996E-3</v>
      </c>
      <c r="AJ124">
        <f>VLOOKUP(A124&amp;D124&amp;"-"&amp;E124,ActiveFunds!$AH$4:$AI$787,2,0)</f>
        <v>0</v>
      </c>
    </row>
    <row r="125" spans="1:36" x14ac:dyDescent="0.2">
      <c r="A125" t="s">
        <v>59</v>
      </c>
      <c r="B125" t="s">
        <v>128</v>
      </c>
      <c r="C125" t="s">
        <v>128</v>
      </c>
      <c r="D125" t="s">
        <v>136</v>
      </c>
      <c r="E125" t="s">
        <v>104</v>
      </c>
      <c r="F125" t="s">
        <v>482</v>
      </c>
      <c r="I125" t="s">
        <v>302</v>
      </c>
      <c r="J125">
        <v>0</v>
      </c>
      <c r="K125">
        <v>6.1999999999999998E-3</v>
      </c>
      <c r="L125">
        <v>0</v>
      </c>
      <c r="M125">
        <v>4.0000000000000001E-3</v>
      </c>
      <c r="N125">
        <v>2E-3</v>
      </c>
      <c r="O125">
        <v>1.1999999999999999E-3</v>
      </c>
      <c r="P125">
        <v>3.2000000000000002E-3</v>
      </c>
      <c r="Q125">
        <v>8.9999999999999998E-4</v>
      </c>
      <c r="R125">
        <v>8.9999999999999998E-4</v>
      </c>
      <c r="S125">
        <v>8.9999999999999998E-4</v>
      </c>
      <c r="AJ125">
        <f>VLOOKUP(A125&amp;D125&amp;"-"&amp;E125,ActiveFunds!$AH$4:$AI$787,2,0)</f>
        <v>0</v>
      </c>
    </row>
    <row r="126" spans="1:36" x14ac:dyDescent="0.2">
      <c r="A126" t="s">
        <v>59</v>
      </c>
      <c r="B126" t="s">
        <v>128</v>
      </c>
      <c r="C126" t="s">
        <v>128</v>
      </c>
      <c r="D126" t="s">
        <v>137</v>
      </c>
      <c r="E126" t="s">
        <v>104</v>
      </c>
      <c r="F126" t="s">
        <v>482</v>
      </c>
      <c r="I126" t="s">
        <v>326</v>
      </c>
      <c r="J126">
        <v>0</v>
      </c>
      <c r="K126">
        <v>2.0500000000000001E-2</v>
      </c>
      <c r="L126">
        <v>0</v>
      </c>
      <c r="M126">
        <v>1.6400000000000001E-2</v>
      </c>
      <c r="N126">
        <v>8.3000000000000001E-3</v>
      </c>
      <c r="O126">
        <v>6.7000000000000002E-3</v>
      </c>
      <c r="P126">
        <v>1.32E-2</v>
      </c>
      <c r="Q126">
        <v>5.1000000000000004E-3</v>
      </c>
      <c r="R126">
        <v>5.1000000000000004E-3</v>
      </c>
      <c r="S126">
        <v>5.1000000000000004E-3</v>
      </c>
      <c r="AJ126">
        <f>VLOOKUP(A126&amp;D126&amp;"-"&amp;E126,ActiveFunds!$AH$4:$AI$787,2,0)</f>
        <v>0</v>
      </c>
    </row>
    <row r="127" spans="1:36" x14ac:dyDescent="0.2">
      <c r="A127" t="s">
        <v>59</v>
      </c>
      <c r="B127" t="s">
        <v>128</v>
      </c>
      <c r="C127" t="s">
        <v>128</v>
      </c>
      <c r="D127" t="s">
        <v>107</v>
      </c>
      <c r="E127" t="s">
        <v>104</v>
      </c>
      <c r="F127" t="s">
        <v>482</v>
      </c>
      <c r="I127" t="s">
        <v>332</v>
      </c>
      <c r="J127">
        <v>0</v>
      </c>
      <c r="K127">
        <v>5.11E-2</v>
      </c>
      <c r="L127">
        <v>0.30359999999999998</v>
      </c>
      <c r="M127">
        <v>4.5600000000000002E-2</v>
      </c>
      <c r="N127">
        <v>1.9599999999999999E-2</v>
      </c>
      <c r="O127">
        <v>1.83E-2</v>
      </c>
      <c r="P127">
        <v>3.6799999999999999E-2</v>
      </c>
      <c r="Q127">
        <v>1.3599999999999999E-2</v>
      </c>
      <c r="R127">
        <v>1.3599999999999999E-2</v>
      </c>
      <c r="S127">
        <v>1.3599999999999999E-2</v>
      </c>
      <c r="AJ127">
        <f>VLOOKUP(A127&amp;D127&amp;"-"&amp;E127,ActiveFunds!$AH$4:$AI$787,2,0)</f>
        <v>0</v>
      </c>
    </row>
    <row r="128" spans="1:36" x14ac:dyDescent="0.2">
      <c r="A128" t="s">
        <v>59</v>
      </c>
      <c r="B128" t="s">
        <v>128</v>
      </c>
      <c r="C128" t="s">
        <v>128</v>
      </c>
      <c r="D128" t="s">
        <v>138</v>
      </c>
      <c r="E128" t="s">
        <v>104</v>
      </c>
      <c r="F128" t="s">
        <v>482</v>
      </c>
      <c r="I128" t="s">
        <v>436</v>
      </c>
      <c r="J128">
        <v>0</v>
      </c>
      <c r="K128">
        <v>5.0000000000000001E-4</v>
      </c>
      <c r="L128">
        <v>0</v>
      </c>
      <c r="M128">
        <v>1.12E-2</v>
      </c>
      <c r="N128">
        <v>1.6299999999999999E-2</v>
      </c>
      <c r="O128">
        <v>7.4000000000000003E-3</v>
      </c>
      <c r="P128">
        <v>8.6999999999999994E-3</v>
      </c>
      <c r="Q128">
        <v>6.4999999999999997E-3</v>
      </c>
      <c r="R128">
        <v>6.4999999999999997E-3</v>
      </c>
      <c r="S128">
        <v>6.4999999999999997E-3</v>
      </c>
      <c r="AJ128">
        <f>VLOOKUP(A128&amp;D128&amp;"-"&amp;E128,ActiveFunds!$AH$4:$AI$787,2,0)</f>
        <v>0</v>
      </c>
    </row>
    <row r="129" spans="1:36" x14ac:dyDescent="0.2">
      <c r="A129" t="s">
        <v>59</v>
      </c>
      <c r="B129" t="s">
        <v>128</v>
      </c>
      <c r="C129" t="s">
        <v>128</v>
      </c>
      <c r="D129" t="s">
        <v>139</v>
      </c>
      <c r="E129" t="s">
        <v>104</v>
      </c>
      <c r="F129" t="s">
        <v>482</v>
      </c>
      <c r="I129" t="s">
        <v>490</v>
      </c>
      <c r="J129">
        <v>0</v>
      </c>
      <c r="K129">
        <v>1.2E-2</v>
      </c>
      <c r="L129">
        <v>3.8600000000000002E-2</v>
      </c>
      <c r="M129">
        <v>7.3000000000000001E-3</v>
      </c>
      <c r="N129">
        <v>2E-3</v>
      </c>
      <c r="O129">
        <v>2.8E-3</v>
      </c>
      <c r="P129">
        <v>5.8999999999999999E-3</v>
      </c>
      <c r="Q129">
        <v>2E-3</v>
      </c>
      <c r="R129">
        <v>2E-3</v>
      </c>
      <c r="S129">
        <v>2E-3</v>
      </c>
      <c r="AJ129">
        <f>VLOOKUP(A129&amp;D129&amp;"-"&amp;E129,ActiveFunds!$AH$4:$AI$787,2,0)</f>
        <v>0</v>
      </c>
    </row>
    <row r="130" spans="1:36" x14ac:dyDescent="0.2">
      <c r="A130" t="s">
        <v>59</v>
      </c>
      <c r="B130" t="s">
        <v>128</v>
      </c>
      <c r="C130" t="s">
        <v>128</v>
      </c>
      <c r="D130" t="s">
        <v>140</v>
      </c>
      <c r="E130" t="s">
        <v>104</v>
      </c>
      <c r="F130" t="s">
        <v>482</v>
      </c>
      <c r="I130" t="s">
        <v>497</v>
      </c>
      <c r="J130">
        <v>0.17899999999999999</v>
      </c>
      <c r="K130">
        <v>7.0099999999999996E-2</v>
      </c>
      <c r="L130">
        <v>0.26429999999999998</v>
      </c>
      <c r="M130">
        <v>7.2700000000000001E-2</v>
      </c>
      <c r="N130">
        <v>3.5999999999999997E-2</v>
      </c>
      <c r="O130">
        <v>4.02E-2</v>
      </c>
      <c r="P130">
        <v>5.8500000000000003E-2</v>
      </c>
      <c r="Q130">
        <v>2.5100000000000001E-2</v>
      </c>
      <c r="R130">
        <v>2.5100000000000001E-2</v>
      </c>
      <c r="S130">
        <v>2.5100000000000001E-2</v>
      </c>
      <c r="AJ130">
        <f>VLOOKUP(A130&amp;D130&amp;"-"&amp;E130,ActiveFunds!$AH$4:$AI$787,2,0)</f>
        <v>0</v>
      </c>
    </row>
    <row r="131" spans="1:36" x14ac:dyDescent="0.2">
      <c r="A131" t="s">
        <v>59</v>
      </c>
      <c r="B131" t="s">
        <v>128</v>
      </c>
      <c r="C131" t="s">
        <v>128</v>
      </c>
      <c r="D131" t="s">
        <v>18</v>
      </c>
      <c r="E131" t="s">
        <v>104</v>
      </c>
      <c r="F131" t="s">
        <v>482</v>
      </c>
      <c r="I131" t="s">
        <v>531</v>
      </c>
      <c r="J131">
        <v>0</v>
      </c>
      <c r="K131">
        <v>0</v>
      </c>
      <c r="L131">
        <v>0</v>
      </c>
      <c r="M131">
        <v>1.7299999999999999E-2</v>
      </c>
      <c r="N131">
        <v>2.0999999999999999E-3</v>
      </c>
      <c r="O131">
        <v>7.4999999999999997E-3</v>
      </c>
      <c r="P131">
        <v>1.43E-2</v>
      </c>
      <c r="Q131">
        <v>2.87E-2</v>
      </c>
      <c r="R131">
        <v>2.87E-2</v>
      </c>
      <c r="S131">
        <v>2.87E-2</v>
      </c>
      <c r="AJ131">
        <f>VLOOKUP(A131&amp;D131&amp;"-"&amp;E131,ActiveFunds!$AH$4:$AI$787,2,0)</f>
        <v>1</v>
      </c>
    </row>
    <row r="132" spans="1:36" x14ac:dyDescent="0.2">
      <c r="A132" t="s">
        <v>59</v>
      </c>
      <c r="B132" t="s">
        <v>128</v>
      </c>
      <c r="C132" t="s">
        <v>128</v>
      </c>
      <c r="D132" t="s">
        <v>29</v>
      </c>
      <c r="E132" t="s">
        <v>104</v>
      </c>
      <c r="F132" t="s">
        <v>482</v>
      </c>
      <c r="I132" t="s">
        <v>584</v>
      </c>
      <c r="J132">
        <v>0</v>
      </c>
      <c r="K132">
        <v>0</v>
      </c>
      <c r="L132">
        <v>0</v>
      </c>
      <c r="M132">
        <v>3.8999999999999998E-3</v>
      </c>
      <c r="N132">
        <v>1.6000000000000001E-3</v>
      </c>
      <c r="O132">
        <v>5.7000000000000002E-3</v>
      </c>
      <c r="P132">
        <v>3.0999999999999999E-3</v>
      </c>
      <c r="Q132">
        <v>6.4000000000000003E-3</v>
      </c>
      <c r="R132">
        <v>6.4000000000000003E-3</v>
      </c>
      <c r="S132">
        <v>6.4000000000000003E-3</v>
      </c>
      <c r="AJ132">
        <f>VLOOKUP(A132&amp;D132&amp;"-"&amp;E132,ActiveFunds!$AH$4:$AI$787,2,0)</f>
        <v>1</v>
      </c>
    </row>
    <row r="133" spans="1:36" x14ac:dyDescent="0.2">
      <c r="A133" t="s">
        <v>59</v>
      </c>
      <c r="B133" t="s">
        <v>128</v>
      </c>
      <c r="C133" t="s">
        <v>128</v>
      </c>
      <c r="D133" t="s">
        <v>106</v>
      </c>
      <c r="E133" t="s">
        <v>104</v>
      </c>
      <c r="F133" t="s">
        <v>482</v>
      </c>
      <c r="I133" t="s">
        <v>585</v>
      </c>
      <c r="J133">
        <v>0.79169999999999996</v>
      </c>
      <c r="K133">
        <v>0.50429999999999997</v>
      </c>
      <c r="L133">
        <v>4.7999999999999996E-3</v>
      </c>
      <c r="M133">
        <v>0.47989999999999999</v>
      </c>
      <c r="N133">
        <v>0.44490000000000002</v>
      </c>
      <c r="O133">
        <v>0.5474</v>
      </c>
      <c r="P133">
        <v>0.58350000000000002</v>
      </c>
      <c r="Q133">
        <v>0.60399999999999998</v>
      </c>
      <c r="R133">
        <v>0.60399999999999998</v>
      </c>
      <c r="S133">
        <v>0.60399999999999998</v>
      </c>
      <c r="AJ133">
        <f>VLOOKUP(A133&amp;D133&amp;"-"&amp;E133,ActiveFunds!$AH$4:$AI$787,2,0)</f>
        <v>1</v>
      </c>
    </row>
    <row r="134" spans="1:36" x14ac:dyDescent="0.2">
      <c r="A134" t="s">
        <v>59</v>
      </c>
      <c r="B134" t="s">
        <v>128</v>
      </c>
      <c r="C134" t="s">
        <v>128</v>
      </c>
      <c r="D134" t="s">
        <v>105</v>
      </c>
      <c r="E134" t="s">
        <v>104</v>
      </c>
      <c r="F134" t="s">
        <v>482</v>
      </c>
      <c r="I134" t="s">
        <v>283</v>
      </c>
      <c r="J134">
        <v>2.93E-2</v>
      </c>
      <c r="K134">
        <v>0.25940000000000002</v>
      </c>
      <c r="L134">
        <v>0.37709999999999999</v>
      </c>
      <c r="M134">
        <v>0.2994</v>
      </c>
      <c r="N134">
        <v>0.36969999999999997</v>
      </c>
      <c r="O134">
        <v>0.34370000000000001</v>
      </c>
      <c r="P134">
        <v>0.25580000000000003</v>
      </c>
      <c r="Q134">
        <v>0.28899999999999998</v>
      </c>
      <c r="R134">
        <v>0.28899999999999998</v>
      </c>
      <c r="S134">
        <v>0.28899999999999998</v>
      </c>
      <c r="AJ134">
        <f>VLOOKUP(A134&amp;D134&amp;"-"&amp;E134,ActiveFunds!$AH$4:$AI$787,2,0)</f>
        <v>1</v>
      </c>
    </row>
    <row r="135" spans="1:36" x14ac:dyDescent="0.2">
      <c r="A135" t="s">
        <v>59</v>
      </c>
      <c r="B135" t="s">
        <v>128</v>
      </c>
      <c r="C135" t="s">
        <v>128</v>
      </c>
      <c r="D135" t="s">
        <v>141</v>
      </c>
      <c r="E135" t="s">
        <v>102</v>
      </c>
      <c r="F135" t="s">
        <v>482</v>
      </c>
      <c r="I135" t="s">
        <v>674</v>
      </c>
      <c r="J135">
        <v>0</v>
      </c>
      <c r="K135">
        <v>5.3400000000000003E-2</v>
      </c>
      <c r="L135">
        <v>4.1000000000000003E-3</v>
      </c>
      <c r="M135">
        <v>6.4000000000000003E-3</v>
      </c>
      <c r="N135">
        <v>2.3999999999999998E-3</v>
      </c>
      <c r="O135">
        <v>1.6999999999999999E-3</v>
      </c>
      <c r="P135">
        <v>5.1999999999999998E-3</v>
      </c>
      <c r="Q135">
        <v>1.1999999999999999E-3</v>
      </c>
      <c r="R135">
        <v>1.1999999999999999E-3</v>
      </c>
      <c r="S135">
        <v>1.1999999999999999E-3</v>
      </c>
      <c r="AJ135">
        <f>VLOOKUP(A135&amp;D135&amp;"-"&amp;E135,ActiveFunds!$AH$4:$AI$787,2,0)</f>
        <v>0</v>
      </c>
    </row>
    <row r="136" spans="1:36" x14ac:dyDescent="0.2">
      <c r="A136" t="s">
        <v>59</v>
      </c>
      <c r="B136" t="s">
        <v>128</v>
      </c>
      <c r="C136" t="s">
        <v>128</v>
      </c>
      <c r="D136" t="s">
        <v>142</v>
      </c>
      <c r="E136" t="s">
        <v>102</v>
      </c>
      <c r="F136" t="s">
        <v>482</v>
      </c>
      <c r="I136" t="s">
        <v>683</v>
      </c>
      <c r="J136">
        <v>0</v>
      </c>
      <c r="K136">
        <v>5.0000000000000001E-4</v>
      </c>
      <c r="L136">
        <v>0</v>
      </c>
      <c r="M136">
        <v>1.6000000000000001E-3</v>
      </c>
      <c r="N136">
        <v>2.0000000000000001E-4</v>
      </c>
      <c r="O136">
        <v>5.0000000000000001E-4</v>
      </c>
      <c r="P136">
        <v>1.2999999999999999E-3</v>
      </c>
      <c r="Q136">
        <v>0</v>
      </c>
      <c r="R136">
        <v>0</v>
      </c>
      <c r="S136">
        <v>0</v>
      </c>
      <c r="AJ136">
        <f>VLOOKUP(A136&amp;D136&amp;"-"&amp;E136,ActiveFunds!$AH$4:$AI$787,2,0)</f>
        <v>0</v>
      </c>
    </row>
    <row r="137" spans="1:36" x14ac:dyDescent="0.2">
      <c r="A137" t="s">
        <v>59</v>
      </c>
      <c r="B137" t="s">
        <v>128</v>
      </c>
      <c r="C137" t="s">
        <v>128</v>
      </c>
      <c r="D137" t="s">
        <v>103</v>
      </c>
      <c r="E137" t="s">
        <v>102</v>
      </c>
      <c r="F137" t="s">
        <v>482</v>
      </c>
      <c r="I137" t="s">
        <v>694</v>
      </c>
      <c r="J137">
        <v>0</v>
      </c>
      <c r="K137">
        <v>2.5000000000000001E-3</v>
      </c>
      <c r="L137">
        <v>7.4999999999999997E-3</v>
      </c>
      <c r="M137">
        <v>6.9999999999999999E-4</v>
      </c>
      <c r="N137">
        <v>1E-4</v>
      </c>
      <c r="O137">
        <v>2.0000000000000001E-4</v>
      </c>
      <c r="P137">
        <v>0</v>
      </c>
      <c r="Q137">
        <v>0</v>
      </c>
      <c r="R137">
        <v>0</v>
      </c>
      <c r="S137">
        <v>0</v>
      </c>
      <c r="AJ137">
        <f>VLOOKUP(A137&amp;D137&amp;"-"&amp;E137,ActiveFunds!$AH$4:$AI$787,2,0)</f>
        <v>0</v>
      </c>
    </row>
    <row r="138" spans="1:36" x14ac:dyDescent="0.2">
      <c r="A138" t="s">
        <v>59</v>
      </c>
      <c r="B138" t="s">
        <v>128</v>
      </c>
      <c r="C138" t="s">
        <v>128</v>
      </c>
      <c r="D138" t="s">
        <v>143</v>
      </c>
      <c r="E138" t="s">
        <v>104</v>
      </c>
      <c r="F138" t="s">
        <v>482</v>
      </c>
      <c r="I138" t="s">
        <v>751</v>
      </c>
      <c r="J138">
        <v>0</v>
      </c>
      <c r="K138">
        <v>0</v>
      </c>
      <c r="L138">
        <v>0</v>
      </c>
      <c r="M138">
        <v>1.9599999999999999E-2</v>
      </c>
      <c r="N138">
        <v>8.1500000000000003E-2</v>
      </c>
      <c r="O138">
        <v>7.6E-3</v>
      </c>
      <c r="P138">
        <v>0</v>
      </c>
      <c r="Q138">
        <v>1.2E-2</v>
      </c>
      <c r="R138">
        <v>1.2E-2</v>
      </c>
      <c r="S138">
        <v>1.2E-2</v>
      </c>
      <c r="AJ138">
        <f>VLOOKUP(A138&amp;D138&amp;"-"&amp;E138,ActiveFunds!$AH$4:$AI$787,2,0)</f>
        <v>1</v>
      </c>
    </row>
    <row r="139" spans="1:36" x14ac:dyDescent="0.2">
      <c r="A139" t="s">
        <v>59</v>
      </c>
      <c r="B139" t="s">
        <v>128</v>
      </c>
      <c r="C139" t="s">
        <v>128</v>
      </c>
      <c r="D139" t="s">
        <v>144</v>
      </c>
      <c r="E139" t="s">
        <v>102</v>
      </c>
      <c r="F139" t="s">
        <v>482</v>
      </c>
      <c r="I139" t="s">
        <v>794</v>
      </c>
      <c r="J139">
        <v>0</v>
      </c>
      <c r="K139">
        <v>5.1999999999999998E-3</v>
      </c>
      <c r="L139">
        <v>0</v>
      </c>
      <c r="M139">
        <v>2.5000000000000001E-3</v>
      </c>
      <c r="N139">
        <v>6.9999999999999999E-4</v>
      </c>
      <c r="O139">
        <v>8.9999999999999998E-4</v>
      </c>
      <c r="P139">
        <v>2E-3</v>
      </c>
      <c r="Q139">
        <v>6.9999999999999999E-4</v>
      </c>
      <c r="R139">
        <v>6.9999999999999999E-4</v>
      </c>
      <c r="S139">
        <v>6.9999999999999999E-4</v>
      </c>
      <c r="AJ139">
        <f>VLOOKUP(A139&amp;D139&amp;"-"&amp;E139,ActiveFunds!$AH$4:$AI$787,2,0)</f>
        <v>0</v>
      </c>
    </row>
    <row r="140" spans="1:36" x14ac:dyDescent="0.2">
      <c r="A140" t="s">
        <v>59</v>
      </c>
      <c r="B140" t="s">
        <v>128</v>
      </c>
      <c r="C140" t="s">
        <v>128</v>
      </c>
      <c r="D140" t="s">
        <v>1348</v>
      </c>
      <c r="E140" t="s">
        <v>104</v>
      </c>
      <c r="F140" t="s">
        <v>482</v>
      </c>
      <c r="I140" t="s">
        <v>663</v>
      </c>
      <c r="J140">
        <v>0</v>
      </c>
      <c r="K140">
        <v>0</v>
      </c>
      <c r="L140">
        <v>0</v>
      </c>
      <c r="M140">
        <v>1.9E-3</v>
      </c>
      <c r="N140">
        <v>4.1000000000000003E-3</v>
      </c>
      <c r="O140">
        <v>2.7000000000000001E-3</v>
      </c>
      <c r="P140">
        <v>0</v>
      </c>
      <c r="Q140">
        <v>0</v>
      </c>
      <c r="R140">
        <v>0</v>
      </c>
      <c r="S140">
        <v>0</v>
      </c>
      <c r="AJ140">
        <f>VLOOKUP(A140&amp;D140&amp;"-"&amp;E140,ActiveFunds!$AH$4:$AI$787,2,0)</f>
        <v>1</v>
      </c>
    </row>
    <row r="141" spans="1:36" x14ac:dyDescent="0.2">
      <c r="A141" t="s">
        <v>60</v>
      </c>
      <c r="B141" t="s">
        <v>128</v>
      </c>
      <c r="C141" t="s">
        <v>128</v>
      </c>
      <c r="D141" t="s">
        <v>108</v>
      </c>
      <c r="E141" t="s">
        <v>104</v>
      </c>
      <c r="F141" t="s">
        <v>486</v>
      </c>
      <c r="I141" t="s">
        <v>167</v>
      </c>
      <c r="J141">
        <v>1</v>
      </c>
      <c r="K141">
        <v>1</v>
      </c>
      <c r="L141">
        <v>1</v>
      </c>
      <c r="M141">
        <v>1</v>
      </c>
      <c r="N141">
        <v>1</v>
      </c>
      <c r="O141">
        <v>1</v>
      </c>
      <c r="P141">
        <v>1</v>
      </c>
      <c r="Q141">
        <v>1</v>
      </c>
      <c r="R141">
        <v>1</v>
      </c>
      <c r="S141">
        <v>1</v>
      </c>
      <c r="AJ141">
        <f>VLOOKUP(A141&amp;D141&amp;"-"&amp;E141,ActiveFunds!$AH$4:$AI$787,2,0)</f>
        <v>0</v>
      </c>
    </row>
    <row r="142" spans="1:36" ht="15" x14ac:dyDescent="0.25">
      <c r="A142" s="51" t="str">
        <f>LEFT(F142,3)</f>
        <v>275</v>
      </c>
      <c r="B142" s="42" t="str">
        <f>IF(G142="","",LEFT(G142,3))</f>
        <v/>
      </c>
      <c r="C142" s="42" t="str">
        <f>IF(H142="","",LEFT(H142,4))</f>
        <v/>
      </c>
      <c r="D142" s="51" t="str">
        <f>LEFT(I142,3)</f>
        <v>001</v>
      </c>
      <c r="E142" s="42" t="str">
        <f>MID(I142,5,1)</f>
        <v>1</v>
      </c>
      <c r="F142" s="63" t="s">
        <v>489</v>
      </c>
      <c r="G142" s="4"/>
      <c r="H142" s="4"/>
      <c r="I142" s="4" t="s">
        <v>167</v>
      </c>
      <c r="J142" s="64">
        <v>0.51339999999999997</v>
      </c>
      <c r="K142" s="64">
        <v>0.51339999999999997</v>
      </c>
      <c r="L142" s="64">
        <v>0.51339999999999997</v>
      </c>
      <c r="M142" s="64">
        <v>0.51339999999999997</v>
      </c>
      <c r="N142" s="64">
        <v>0.51339999999999997</v>
      </c>
      <c r="O142" s="64">
        <v>0.51339999999999997</v>
      </c>
      <c r="P142" s="64">
        <v>0.51339999999999997</v>
      </c>
      <c r="Q142" s="64">
        <v>0.51339999999999997</v>
      </c>
      <c r="R142" s="6">
        <v>0.51339999999999997</v>
      </c>
      <c r="S142" s="6">
        <v>0.51339999999999997</v>
      </c>
      <c r="AJ142">
        <f>VLOOKUP(A142&amp;D142&amp;"-"&amp;E142,ActiveFunds!$AH$4:$AI$787,2,0)</f>
        <v>0</v>
      </c>
    </row>
    <row r="143" spans="1:36" ht="15" x14ac:dyDescent="0.25">
      <c r="A143" s="51" t="str">
        <f>LEFT(F143,3)</f>
        <v>275</v>
      </c>
      <c r="B143" s="42" t="str">
        <f>IF(G143="","",LEFT(G143,3))</f>
        <v/>
      </c>
      <c r="C143" s="42" t="str">
        <f>IF(H143="","",LEFT(H143,4))</f>
        <v/>
      </c>
      <c r="D143" s="51" t="str">
        <f>LEFT(I143,3)</f>
        <v>415</v>
      </c>
      <c r="E143" s="42" t="str">
        <f>MID(I143,5,1)</f>
        <v>1</v>
      </c>
      <c r="F143" s="63" t="s">
        <v>489</v>
      </c>
      <c r="G143" s="4"/>
      <c r="H143" s="4"/>
      <c r="I143" s="4" t="s">
        <v>624</v>
      </c>
      <c r="J143" s="64">
        <v>0.42059999999999997</v>
      </c>
      <c r="K143" s="64">
        <v>0.42059999999999997</v>
      </c>
      <c r="L143" s="64">
        <v>0.42059999999999997</v>
      </c>
      <c r="M143" s="64">
        <v>0.42059999999999997</v>
      </c>
      <c r="N143" s="64">
        <v>0.42059999999999997</v>
      </c>
      <c r="O143" s="64">
        <v>0.42059999999999997</v>
      </c>
      <c r="P143" s="64">
        <v>0.42059999999999997</v>
      </c>
      <c r="Q143" s="64">
        <v>0.42059999999999997</v>
      </c>
      <c r="R143" s="6">
        <v>0.42059999999999997</v>
      </c>
      <c r="S143" s="6">
        <v>0.42059999999999997</v>
      </c>
      <c r="AJ143">
        <f>VLOOKUP(A143&amp;D143&amp;"-"&amp;E143,ActiveFunds!$AH$4:$AI$787,2,0)</f>
        <v>0</v>
      </c>
    </row>
    <row r="144" spans="1:36" ht="15" x14ac:dyDescent="0.25">
      <c r="A144" s="51" t="str">
        <f>LEFT(F144,3)</f>
        <v>275</v>
      </c>
      <c r="B144" s="42" t="str">
        <f>IF(G144="","",LEFT(G144,3))</f>
        <v/>
      </c>
      <c r="C144" s="42" t="str">
        <f>IF(H144="","",LEFT(H144,4))</f>
        <v/>
      </c>
      <c r="D144" s="51" t="str">
        <f>LEFT(I144,3)</f>
        <v>455</v>
      </c>
      <c r="E144" s="42" t="str">
        <f>MID(I144,5,1)</f>
        <v>1</v>
      </c>
      <c r="F144" s="63" t="s">
        <v>489</v>
      </c>
      <c r="G144" s="4"/>
      <c r="H144" s="4"/>
      <c r="I144" s="4" t="s">
        <v>632</v>
      </c>
      <c r="J144" s="64">
        <v>6.6000000000000003E-2</v>
      </c>
      <c r="K144" s="64">
        <v>6.6000000000000003E-2</v>
      </c>
      <c r="L144" s="64">
        <v>6.6000000000000003E-2</v>
      </c>
      <c r="M144" s="64">
        <v>6.6000000000000003E-2</v>
      </c>
      <c r="N144" s="64">
        <v>6.6000000000000003E-2</v>
      </c>
      <c r="O144" s="64">
        <v>6.6000000000000003E-2</v>
      </c>
      <c r="P144" s="64">
        <v>6.6000000000000003E-2</v>
      </c>
      <c r="Q144" s="64">
        <v>6.6000000000000003E-2</v>
      </c>
      <c r="R144" s="6">
        <v>6.6000000000000003E-2</v>
      </c>
      <c r="S144" s="6">
        <v>6.6000000000000003E-2</v>
      </c>
      <c r="AJ144">
        <f>VLOOKUP(A144&amp;D144&amp;"-"&amp;E144,ActiveFunds!$AH$4:$AI$787,2,0)</f>
        <v>0</v>
      </c>
    </row>
    <row r="145" spans="1:36" x14ac:dyDescent="0.2">
      <c r="A145" t="s">
        <v>62</v>
      </c>
      <c r="B145" t="s">
        <v>111</v>
      </c>
      <c r="C145" t="s">
        <v>128</v>
      </c>
      <c r="D145" t="s">
        <v>108</v>
      </c>
      <c r="E145" t="s">
        <v>104</v>
      </c>
      <c r="F145" t="s">
        <v>195</v>
      </c>
      <c r="G145" t="s">
        <v>196</v>
      </c>
      <c r="I145" t="s">
        <v>167</v>
      </c>
      <c r="J145">
        <v>0</v>
      </c>
      <c r="K145">
        <v>0</v>
      </c>
      <c r="L145">
        <v>0</v>
      </c>
      <c r="M145">
        <v>0</v>
      </c>
      <c r="N145">
        <v>0</v>
      </c>
      <c r="O145">
        <v>0</v>
      </c>
      <c r="P145">
        <v>2.9600000000000001E-2</v>
      </c>
      <c r="Q145">
        <v>0</v>
      </c>
      <c r="R145">
        <v>0</v>
      </c>
      <c r="S145">
        <v>0</v>
      </c>
      <c r="AJ145">
        <f>VLOOKUP(A145&amp;D145&amp;"-"&amp;E145,ActiveFunds!$AH$4:$AI$787,2,0)</f>
        <v>0</v>
      </c>
    </row>
    <row r="146" spans="1:36" x14ac:dyDescent="0.2">
      <c r="A146" t="s">
        <v>62</v>
      </c>
      <c r="B146" t="s">
        <v>111</v>
      </c>
      <c r="C146" t="s">
        <v>128</v>
      </c>
      <c r="D146" t="s">
        <v>108</v>
      </c>
      <c r="E146" t="s">
        <v>109</v>
      </c>
      <c r="F146" t="s">
        <v>195</v>
      </c>
      <c r="G146" t="s">
        <v>196</v>
      </c>
      <c r="I146" t="s">
        <v>172</v>
      </c>
      <c r="J146">
        <v>0</v>
      </c>
      <c r="K146">
        <v>0</v>
      </c>
      <c r="L146">
        <v>0</v>
      </c>
      <c r="M146">
        <v>0</v>
      </c>
      <c r="N146">
        <v>0</v>
      </c>
      <c r="O146">
        <v>0</v>
      </c>
      <c r="P146">
        <v>6.9999999999999999E-4</v>
      </c>
      <c r="Q146">
        <v>0</v>
      </c>
      <c r="R146">
        <v>0</v>
      </c>
      <c r="S146">
        <v>0</v>
      </c>
      <c r="AJ146">
        <f>VLOOKUP(A146&amp;D146&amp;"-"&amp;E146,ActiveFunds!$AH$4:$AI$787,2,0)</f>
        <v>0</v>
      </c>
    </row>
    <row r="147" spans="1:36" x14ac:dyDescent="0.2">
      <c r="A147" t="s">
        <v>62</v>
      </c>
      <c r="B147" t="s">
        <v>5</v>
      </c>
      <c r="C147" t="s">
        <v>128</v>
      </c>
      <c r="D147" t="s">
        <v>108</v>
      </c>
      <c r="E147" t="s">
        <v>104</v>
      </c>
      <c r="F147" t="s">
        <v>195</v>
      </c>
      <c r="G147" t="s">
        <v>198</v>
      </c>
      <c r="I147" t="s">
        <v>167</v>
      </c>
      <c r="J147">
        <v>0</v>
      </c>
      <c r="K147">
        <v>0</v>
      </c>
      <c r="L147">
        <v>0</v>
      </c>
      <c r="M147">
        <v>0</v>
      </c>
      <c r="N147">
        <v>0</v>
      </c>
      <c r="O147">
        <v>0</v>
      </c>
      <c r="P147">
        <v>4.41E-2</v>
      </c>
      <c r="Q147">
        <v>0</v>
      </c>
      <c r="R147">
        <v>0</v>
      </c>
      <c r="S147">
        <v>0</v>
      </c>
      <c r="AJ147">
        <f>VLOOKUP(A147&amp;D147&amp;"-"&amp;E147,ActiveFunds!$AH$4:$AI$787,2,0)</f>
        <v>0</v>
      </c>
    </row>
    <row r="148" spans="1:36" x14ac:dyDescent="0.2">
      <c r="A148" t="s">
        <v>62</v>
      </c>
      <c r="B148" t="s">
        <v>5</v>
      </c>
      <c r="C148" t="s">
        <v>128</v>
      </c>
      <c r="D148" t="s">
        <v>108</v>
      </c>
      <c r="E148" t="s">
        <v>109</v>
      </c>
      <c r="F148" t="s">
        <v>195</v>
      </c>
      <c r="G148" t="s">
        <v>198</v>
      </c>
      <c r="I148" t="s">
        <v>172</v>
      </c>
      <c r="J148">
        <v>0</v>
      </c>
      <c r="K148">
        <v>0</v>
      </c>
      <c r="L148">
        <v>0</v>
      </c>
      <c r="M148">
        <v>0</v>
      </c>
      <c r="N148">
        <v>0</v>
      </c>
      <c r="O148">
        <v>0</v>
      </c>
      <c r="P148">
        <v>0</v>
      </c>
      <c r="Q148">
        <v>0</v>
      </c>
      <c r="R148">
        <v>0</v>
      </c>
      <c r="S148">
        <v>0</v>
      </c>
      <c r="AJ148">
        <f>VLOOKUP(A148&amp;D148&amp;"-"&amp;E148,ActiveFunds!$AH$4:$AI$787,2,0)</f>
        <v>0</v>
      </c>
    </row>
    <row r="149" spans="1:36" x14ac:dyDescent="0.2">
      <c r="A149" t="s">
        <v>62</v>
      </c>
      <c r="B149" t="s">
        <v>199</v>
      </c>
      <c r="C149" t="s">
        <v>200</v>
      </c>
      <c r="D149" t="s">
        <v>108</v>
      </c>
      <c r="E149" t="s">
        <v>104</v>
      </c>
      <c r="F149" t="s">
        <v>195</v>
      </c>
      <c r="G149" t="s">
        <v>201</v>
      </c>
      <c r="H149" t="s">
        <v>202</v>
      </c>
      <c r="I149" t="s">
        <v>167</v>
      </c>
      <c r="J149">
        <v>0</v>
      </c>
      <c r="K149">
        <v>0</v>
      </c>
      <c r="L149">
        <v>0</v>
      </c>
      <c r="M149">
        <v>0</v>
      </c>
      <c r="N149">
        <v>0</v>
      </c>
      <c r="O149">
        <v>0</v>
      </c>
      <c r="P149">
        <v>4.0000000000000002E-4</v>
      </c>
      <c r="Q149">
        <v>0</v>
      </c>
      <c r="R149">
        <v>0</v>
      </c>
      <c r="S149">
        <v>0</v>
      </c>
      <c r="AJ149">
        <f>VLOOKUP(A149&amp;D149&amp;"-"&amp;E149,ActiveFunds!$AH$4:$AI$787,2,0)</f>
        <v>0</v>
      </c>
    </row>
    <row r="150" spans="1:36" x14ac:dyDescent="0.2">
      <c r="A150" t="s">
        <v>62</v>
      </c>
      <c r="B150" t="s">
        <v>199</v>
      </c>
      <c r="C150" t="s">
        <v>200</v>
      </c>
      <c r="D150" t="s">
        <v>108</v>
      </c>
      <c r="E150" t="s">
        <v>109</v>
      </c>
      <c r="F150" t="s">
        <v>195</v>
      </c>
      <c r="G150" t="s">
        <v>201</v>
      </c>
      <c r="H150" t="s">
        <v>202</v>
      </c>
      <c r="I150" t="s">
        <v>172</v>
      </c>
      <c r="J150">
        <v>0</v>
      </c>
      <c r="K150">
        <v>0</v>
      </c>
      <c r="L150">
        <v>0</v>
      </c>
      <c r="M150">
        <v>0</v>
      </c>
      <c r="N150">
        <v>0</v>
      </c>
      <c r="O150">
        <v>0</v>
      </c>
      <c r="P150">
        <v>0</v>
      </c>
      <c r="Q150">
        <v>0</v>
      </c>
      <c r="R150">
        <v>0</v>
      </c>
      <c r="S150">
        <v>0</v>
      </c>
      <c r="AJ150">
        <f>VLOOKUP(A150&amp;D150&amp;"-"&amp;E150,ActiveFunds!$AH$4:$AI$787,2,0)</f>
        <v>0</v>
      </c>
    </row>
    <row r="151" spans="1:36" x14ac:dyDescent="0.2">
      <c r="A151" t="s">
        <v>62</v>
      </c>
      <c r="B151" t="s">
        <v>199</v>
      </c>
      <c r="C151" t="s">
        <v>203</v>
      </c>
      <c r="D151" t="s">
        <v>108</v>
      </c>
      <c r="E151" t="s">
        <v>104</v>
      </c>
      <c r="F151" t="s">
        <v>195</v>
      </c>
      <c r="G151" t="s">
        <v>201</v>
      </c>
      <c r="H151" t="s">
        <v>204</v>
      </c>
      <c r="I151" t="s">
        <v>167</v>
      </c>
      <c r="J151">
        <v>0</v>
      </c>
      <c r="K151">
        <v>0</v>
      </c>
      <c r="L151">
        <v>0</v>
      </c>
      <c r="M151">
        <v>0</v>
      </c>
      <c r="N151">
        <v>0</v>
      </c>
      <c r="O151">
        <v>0</v>
      </c>
      <c r="P151">
        <v>0.3881</v>
      </c>
      <c r="Q151">
        <v>0</v>
      </c>
      <c r="R151">
        <v>0</v>
      </c>
      <c r="S151">
        <v>0</v>
      </c>
      <c r="AJ151">
        <f>VLOOKUP(A151&amp;D151&amp;"-"&amp;E151,ActiveFunds!$AH$4:$AI$787,2,0)</f>
        <v>0</v>
      </c>
    </row>
    <row r="152" spans="1:36" x14ac:dyDescent="0.2">
      <c r="A152" t="s">
        <v>62</v>
      </c>
      <c r="B152" t="s">
        <v>199</v>
      </c>
      <c r="C152" t="s">
        <v>203</v>
      </c>
      <c r="D152" t="s">
        <v>108</v>
      </c>
      <c r="E152" t="s">
        <v>109</v>
      </c>
      <c r="F152" t="s">
        <v>195</v>
      </c>
      <c r="G152" t="s">
        <v>201</v>
      </c>
      <c r="H152" t="s">
        <v>204</v>
      </c>
      <c r="I152" t="s">
        <v>172</v>
      </c>
      <c r="J152">
        <v>0</v>
      </c>
      <c r="K152">
        <v>0</v>
      </c>
      <c r="L152">
        <v>0</v>
      </c>
      <c r="M152">
        <v>0</v>
      </c>
      <c r="N152">
        <v>0</v>
      </c>
      <c r="O152">
        <v>0</v>
      </c>
      <c r="P152">
        <v>2.87E-2</v>
      </c>
      <c r="Q152">
        <v>0</v>
      </c>
      <c r="R152">
        <v>0</v>
      </c>
      <c r="S152">
        <v>0</v>
      </c>
      <c r="AJ152">
        <f>VLOOKUP(A152&amp;D152&amp;"-"&amp;E152,ActiveFunds!$AH$4:$AI$787,2,0)</f>
        <v>0</v>
      </c>
    </row>
    <row r="153" spans="1:36" x14ac:dyDescent="0.2">
      <c r="A153" t="s">
        <v>62</v>
      </c>
      <c r="B153" t="s">
        <v>199</v>
      </c>
      <c r="C153" t="s">
        <v>205</v>
      </c>
      <c r="D153" t="s">
        <v>108</v>
      </c>
      <c r="E153" t="s">
        <v>104</v>
      </c>
      <c r="F153" t="s">
        <v>195</v>
      </c>
      <c r="G153" t="s">
        <v>201</v>
      </c>
      <c r="H153" t="s">
        <v>206</v>
      </c>
      <c r="I153" t="s">
        <v>167</v>
      </c>
      <c r="J153">
        <v>0</v>
      </c>
      <c r="K153">
        <v>0</v>
      </c>
      <c r="L153">
        <v>0</v>
      </c>
      <c r="M153">
        <v>0</v>
      </c>
      <c r="N153">
        <v>0</v>
      </c>
      <c r="O153">
        <v>0</v>
      </c>
      <c r="P153">
        <v>1E-4</v>
      </c>
      <c r="Q153">
        <v>0</v>
      </c>
      <c r="R153">
        <v>0</v>
      </c>
      <c r="S153">
        <v>0</v>
      </c>
      <c r="AJ153">
        <f>VLOOKUP(A153&amp;D153&amp;"-"&amp;E153,ActiveFunds!$AH$4:$AI$787,2,0)</f>
        <v>0</v>
      </c>
    </row>
    <row r="154" spans="1:36" x14ac:dyDescent="0.2">
      <c r="A154" t="s">
        <v>62</v>
      </c>
      <c r="B154" t="s">
        <v>199</v>
      </c>
      <c r="C154" t="s">
        <v>205</v>
      </c>
      <c r="D154" t="s">
        <v>108</v>
      </c>
      <c r="E154" t="s">
        <v>109</v>
      </c>
      <c r="F154" t="s">
        <v>195</v>
      </c>
      <c r="G154" t="s">
        <v>201</v>
      </c>
      <c r="H154" t="s">
        <v>206</v>
      </c>
      <c r="I154" t="s">
        <v>172</v>
      </c>
      <c r="J154">
        <v>0</v>
      </c>
      <c r="K154">
        <v>0</v>
      </c>
      <c r="L154">
        <v>0</v>
      </c>
      <c r="M154">
        <v>0</v>
      </c>
      <c r="N154">
        <v>0</v>
      </c>
      <c r="O154">
        <v>0</v>
      </c>
      <c r="P154">
        <v>0</v>
      </c>
      <c r="Q154">
        <v>0</v>
      </c>
      <c r="R154">
        <v>0</v>
      </c>
      <c r="S154">
        <v>0</v>
      </c>
      <c r="AJ154">
        <f>VLOOKUP(A154&amp;D154&amp;"-"&amp;E154,ActiveFunds!$AH$4:$AI$787,2,0)</f>
        <v>0</v>
      </c>
    </row>
    <row r="155" spans="1:36" x14ac:dyDescent="0.2">
      <c r="A155" t="s">
        <v>62</v>
      </c>
      <c r="B155" t="s">
        <v>199</v>
      </c>
      <c r="C155" t="s">
        <v>207</v>
      </c>
      <c r="D155" t="s">
        <v>108</v>
      </c>
      <c r="E155" t="s">
        <v>104</v>
      </c>
      <c r="F155" t="s">
        <v>195</v>
      </c>
      <c r="G155" t="s">
        <v>201</v>
      </c>
      <c r="H155" t="s">
        <v>208</v>
      </c>
      <c r="I155" t="s">
        <v>167</v>
      </c>
      <c r="J155">
        <v>0</v>
      </c>
      <c r="K155">
        <v>0</v>
      </c>
      <c r="L155">
        <v>0</v>
      </c>
      <c r="M155">
        <v>0</v>
      </c>
      <c r="N155">
        <v>0</v>
      </c>
      <c r="O155">
        <v>0</v>
      </c>
      <c r="P155">
        <v>8.9999999999999998E-4</v>
      </c>
      <c r="Q155">
        <v>0</v>
      </c>
      <c r="R155">
        <v>0</v>
      </c>
      <c r="S155">
        <v>0</v>
      </c>
      <c r="AJ155">
        <f>VLOOKUP(A155&amp;D155&amp;"-"&amp;E155,ActiveFunds!$AH$4:$AI$787,2,0)</f>
        <v>0</v>
      </c>
    </row>
    <row r="156" spans="1:36" x14ac:dyDescent="0.2">
      <c r="A156" t="s">
        <v>62</v>
      </c>
      <c r="B156" t="s">
        <v>199</v>
      </c>
      <c r="C156" t="s">
        <v>207</v>
      </c>
      <c r="D156" t="s">
        <v>108</v>
      </c>
      <c r="E156" t="s">
        <v>109</v>
      </c>
      <c r="F156" t="s">
        <v>195</v>
      </c>
      <c r="G156" t="s">
        <v>201</v>
      </c>
      <c r="H156" t="s">
        <v>208</v>
      </c>
      <c r="I156" t="s">
        <v>172</v>
      </c>
      <c r="J156">
        <v>0</v>
      </c>
      <c r="K156">
        <v>0</v>
      </c>
      <c r="L156">
        <v>0</v>
      </c>
      <c r="M156">
        <v>0</v>
      </c>
      <c r="N156">
        <v>0</v>
      </c>
      <c r="O156">
        <v>0</v>
      </c>
      <c r="P156">
        <v>1E-4</v>
      </c>
      <c r="Q156">
        <v>0</v>
      </c>
      <c r="R156">
        <v>0</v>
      </c>
      <c r="S156">
        <v>0</v>
      </c>
      <c r="AJ156">
        <f>VLOOKUP(A156&amp;D156&amp;"-"&amp;E156,ActiveFunds!$AH$4:$AI$787,2,0)</f>
        <v>0</v>
      </c>
    </row>
    <row r="157" spans="1:36" x14ac:dyDescent="0.2">
      <c r="A157" t="s">
        <v>62</v>
      </c>
      <c r="B157" t="s">
        <v>8</v>
      </c>
      <c r="C157" t="s">
        <v>200</v>
      </c>
      <c r="D157" t="s">
        <v>108</v>
      </c>
      <c r="E157" t="s">
        <v>104</v>
      </c>
      <c r="F157" t="s">
        <v>195</v>
      </c>
      <c r="G157" t="s">
        <v>209</v>
      </c>
      <c r="H157" t="s">
        <v>210</v>
      </c>
      <c r="I157" t="s">
        <v>167</v>
      </c>
      <c r="J157">
        <v>0</v>
      </c>
      <c r="K157">
        <v>0</v>
      </c>
      <c r="L157">
        <v>0</v>
      </c>
      <c r="M157">
        <v>0</v>
      </c>
      <c r="N157">
        <v>0</v>
      </c>
      <c r="O157">
        <v>0</v>
      </c>
      <c r="P157">
        <v>3.1199999999999999E-2</v>
      </c>
      <c r="Q157">
        <v>0</v>
      </c>
      <c r="R157">
        <v>0</v>
      </c>
      <c r="S157">
        <v>0</v>
      </c>
      <c r="AJ157">
        <f>VLOOKUP(A157&amp;D157&amp;"-"&amp;E157,ActiveFunds!$AH$4:$AI$787,2,0)</f>
        <v>0</v>
      </c>
    </row>
    <row r="158" spans="1:36" x14ac:dyDescent="0.2">
      <c r="A158" t="s">
        <v>62</v>
      </c>
      <c r="B158" t="s">
        <v>8</v>
      </c>
      <c r="C158" t="s">
        <v>200</v>
      </c>
      <c r="D158" t="s">
        <v>108</v>
      </c>
      <c r="E158" t="s">
        <v>109</v>
      </c>
      <c r="F158" t="s">
        <v>195</v>
      </c>
      <c r="G158" t="s">
        <v>209</v>
      </c>
      <c r="H158" t="s">
        <v>210</v>
      </c>
      <c r="I158" t="s">
        <v>172</v>
      </c>
      <c r="J158">
        <v>0</v>
      </c>
      <c r="K158">
        <v>0</v>
      </c>
      <c r="L158">
        <v>0</v>
      </c>
      <c r="M158">
        <v>0</v>
      </c>
      <c r="N158">
        <v>0</v>
      </c>
      <c r="O158">
        <v>0</v>
      </c>
      <c r="P158">
        <v>2.9700000000000001E-2</v>
      </c>
      <c r="Q158">
        <v>0</v>
      </c>
      <c r="R158">
        <v>0</v>
      </c>
      <c r="S158">
        <v>0</v>
      </c>
      <c r="AJ158">
        <f>VLOOKUP(A158&amp;D158&amp;"-"&amp;E158,ActiveFunds!$AH$4:$AI$787,2,0)</f>
        <v>0</v>
      </c>
    </row>
    <row r="159" spans="1:36" x14ac:dyDescent="0.2">
      <c r="A159" t="s">
        <v>62</v>
      </c>
      <c r="B159" t="s">
        <v>8</v>
      </c>
      <c r="C159" t="s">
        <v>203</v>
      </c>
      <c r="D159" t="s">
        <v>108</v>
      </c>
      <c r="E159" t="s">
        <v>104</v>
      </c>
      <c r="F159" t="s">
        <v>195</v>
      </c>
      <c r="G159" t="s">
        <v>209</v>
      </c>
      <c r="H159" t="s">
        <v>211</v>
      </c>
      <c r="I159" t="s">
        <v>167</v>
      </c>
      <c r="J159">
        <v>0</v>
      </c>
      <c r="K159">
        <v>0</v>
      </c>
      <c r="L159">
        <v>0</v>
      </c>
      <c r="M159">
        <v>0</v>
      </c>
      <c r="N159">
        <v>0</v>
      </c>
      <c r="O159">
        <v>0</v>
      </c>
      <c r="P159">
        <v>0.1694</v>
      </c>
      <c r="Q159">
        <v>0</v>
      </c>
      <c r="R159">
        <v>0</v>
      </c>
      <c r="S159">
        <v>0</v>
      </c>
      <c r="AJ159">
        <f>VLOOKUP(A159&amp;D159&amp;"-"&amp;E159,ActiveFunds!$AH$4:$AI$787,2,0)</f>
        <v>0</v>
      </c>
    </row>
    <row r="160" spans="1:36" x14ac:dyDescent="0.2">
      <c r="A160" t="s">
        <v>62</v>
      </c>
      <c r="B160" t="s">
        <v>8</v>
      </c>
      <c r="C160" t="s">
        <v>203</v>
      </c>
      <c r="D160" t="s">
        <v>108</v>
      </c>
      <c r="E160" t="s">
        <v>109</v>
      </c>
      <c r="F160" t="s">
        <v>195</v>
      </c>
      <c r="G160" t="s">
        <v>209</v>
      </c>
      <c r="H160" t="s">
        <v>211</v>
      </c>
      <c r="I160" t="s">
        <v>172</v>
      </c>
      <c r="J160">
        <v>0</v>
      </c>
      <c r="K160">
        <v>0</v>
      </c>
      <c r="L160">
        <v>0</v>
      </c>
      <c r="M160">
        <v>0</v>
      </c>
      <c r="N160">
        <v>0</v>
      </c>
      <c r="O160">
        <v>0</v>
      </c>
      <c r="P160">
        <v>0.16159999999999999</v>
      </c>
      <c r="Q160">
        <v>0</v>
      </c>
      <c r="R160">
        <v>0</v>
      </c>
      <c r="S160">
        <v>0</v>
      </c>
      <c r="AJ160">
        <f>VLOOKUP(A160&amp;D160&amp;"-"&amp;E160,ActiveFunds!$AH$4:$AI$787,2,0)</f>
        <v>0</v>
      </c>
    </row>
    <row r="161" spans="1:36" x14ac:dyDescent="0.2">
      <c r="A161" t="s">
        <v>62</v>
      </c>
      <c r="B161" t="s">
        <v>8</v>
      </c>
      <c r="C161" t="s">
        <v>205</v>
      </c>
      <c r="D161" t="s">
        <v>108</v>
      </c>
      <c r="E161" t="s">
        <v>104</v>
      </c>
      <c r="F161" t="s">
        <v>195</v>
      </c>
      <c r="G161" t="s">
        <v>209</v>
      </c>
      <c r="H161" t="s">
        <v>206</v>
      </c>
      <c r="I161" t="s">
        <v>167</v>
      </c>
      <c r="J161">
        <v>0</v>
      </c>
      <c r="K161">
        <v>0</v>
      </c>
      <c r="L161">
        <v>0</v>
      </c>
      <c r="M161">
        <v>0</v>
      </c>
      <c r="N161">
        <v>0</v>
      </c>
      <c r="O161">
        <v>0</v>
      </c>
      <c r="P161">
        <v>0</v>
      </c>
      <c r="Q161">
        <v>0</v>
      </c>
      <c r="R161">
        <v>0</v>
      </c>
      <c r="S161">
        <v>0</v>
      </c>
      <c r="AJ161">
        <f>VLOOKUP(A161&amp;D161&amp;"-"&amp;E161,ActiveFunds!$AH$4:$AI$787,2,0)</f>
        <v>0</v>
      </c>
    </row>
    <row r="162" spans="1:36" x14ac:dyDescent="0.2">
      <c r="A162" t="s">
        <v>62</v>
      </c>
      <c r="B162" t="s">
        <v>8</v>
      </c>
      <c r="C162" t="s">
        <v>205</v>
      </c>
      <c r="D162" t="s">
        <v>108</v>
      </c>
      <c r="E162" t="s">
        <v>109</v>
      </c>
      <c r="F162" t="s">
        <v>195</v>
      </c>
      <c r="G162" t="s">
        <v>209</v>
      </c>
      <c r="H162" t="s">
        <v>206</v>
      </c>
      <c r="I162" t="s">
        <v>172</v>
      </c>
      <c r="J162">
        <v>0</v>
      </c>
      <c r="K162">
        <v>0</v>
      </c>
      <c r="L162">
        <v>0</v>
      </c>
      <c r="M162">
        <v>0</v>
      </c>
      <c r="N162">
        <v>0</v>
      </c>
      <c r="O162">
        <v>0</v>
      </c>
      <c r="P162">
        <v>0</v>
      </c>
      <c r="Q162">
        <v>0</v>
      </c>
      <c r="R162">
        <v>0</v>
      </c>
      <c r="S162">
        <v>0</v>
      </c>
      <c r="AJ162">
        <f>VLOOKUP(A162&amp;D162&amp;"-"&amp;E162,ActiveFunds!$AH$4:$AI$787,2,0)</f>
        <v>0</v>
      </c>
    </row>
    <row r="163" spans="1:36" x14ac:dyDescent="0.2">
      <c r="A163" t="s">
        <v>62</v>
      </c>
      <c r="B163" t="s">
        <v>8</v>
      </c>
      <c r="C163" t="s">
        <v>207</v>
      </c>
      <c r="D163" t="s">
        <v>108</v>
      </c>
      <c r="E163" t="s">
        <v>104</v>
      </c>
      <c r="F163" t="s">
        <v>195</v>
      </c>
      <c r="G163" t="s">
        <v>209</v>
      </c>
      <c r="H163" t="s">
        <v>208</v>
      </c>
      <c r="I163" t="s">
        <v>167</v>
      </c>
      <c r="J163">
        <v>0</v>
      </c>
      <c r="K163">
        <v>0</v>
      </c>
      <c r="L163">
        <v>0</v>
      </c>
      <c r="M163">
        <v>0</v>
      </c>
      <c r="N163">
        <v>0</v>
      </c>
      <c r="O163">
        <v>0</v>
      </c>
      <c r="P163">
        <v>1E-4</v>
      </c>
      <c r="Q163">
        <v>0</v>
      </c>
      <c r="R163">
        <v>0</v>
      </c>
      <c r="S163">
        <v>0</v>
      </c>
      <c r="AJ163">
        <f>VLOOKUP(A163&amp;D163&amp;"-"&amp;E163,ActiveFunds!$AH$4:$AI$787,2,0)</f>
        <v>0</v>
      </c>
    </row>
    <row r="164" spans="1:36" x14ac:dyDescent="0.2">
      <c r="A164" t="s">
        <v>62</v>
      </c>
      <c r="B164" t="s">
        <v>8</v>
      </c>
      <c r="C164" t="s">
        <v>207</v>
      </c>
      <c r="D164" t="s">
        <v>108</v>
      </c>
      <c r="E164" t="s">
        <v>109</v>
      </c>
      <c r="F164" t="s">
        <v>195</v>
      </c>
      <c r="G164" t="s">
        <v>209</v>
      </c>
      <c r="H164" t="s">
        <v>208</v>
      </c>
      <c r="I164" t="s">
        <v>172</v>
      </c>
      <c r="J164">
        <v>0</v>
      </c>
      <c r="K164">
        <v>0</v>
      </c>
      <c r="L164">
        <v>0</v>
      </c>
      <c r="M164">
        <v>0</v>
      </c>
      <c r="N164">
        <v>0</v>
      </c>
      <c r="O164">
        <v>0</v>
      </c>
      <c r="P164">
        <v>1E-4</v>
      </c>
      <c r="Q164">
        <v>0</v>
      </c>
      <c r="R164">
        <v>0</v>
      </c>
      <c r="S164">
        <v>0</v>
      </c>
      <c r="AJ164">
        <f>VLOOKUP(A164&amp;D164&amp;"-"&amp;E164,ActiveFunds!$AH$4:$AI$787,2,0)</f>
        <v>0</v>
      </c>
    </row>
    <row r="165" spans="1:36" x14ac:dyDescent="0.2">
      <c r="A165" t="s">
        <v>62</v>
      </c>
      <c r="B165" t="s">
        <v>12</v>
      </c>
      <c r="C165" t="s">
        <v>128</v>
      </c>
      <c r="D165" t="s">
        <v>108</v>
      </c>
      <c r="E165" t="s">
        <v>104</v>
      </c>
      <c r="F165" t="s">
        <v>195</v>
      </c>
      <c r="G165" t="s">
        <v>212</v>
      </c>
      <c r="I165" t="s">
        <v>167</v>
      </c>
      <c r="J165">
        <v>0</v>
      </c>
      <c r="K165">
        <v>0</v>
      </c>
      <c r="L165">
        <v>0</v>
      </c>
      <c r="M165">
        <v>0</v>
      </c>
      <c r="N165">
        <v>0</v>
      </c>
      <c r="O165">
        <v>0</v>
      </c>
      <c r="P165">
        <v>1.0500000000000001E-2</v>
      </c>
      <c r="Q165">
        <v>0</v>
      </c>
      <c r="R165">
        <v>0</v>
      </c>
      <c r="S165">
        <v>0</v>
      </c>
      <c r="AJ165">
        <f>VLOOKUP(A165&amp;D165&amp;"-"&amp;E165,ActiveFunds!$AH$4:$AI$787,2,0)</f>
        <v>0</v>
      </c>
    </row>
    <row r="166" spans="1:36" x14ac:dyDescent="0.2">
      <c r="A166" t="s">
        <v>62</v>
      </c>
      <c r="B166" t="s">
        <v>12</v>
      </c>
      <c r="C166" t="s">
        <v>128</v>
      </c>
      <c r="D166" t="s">
        <v>108</v>
      </c>
      <c r="E166" t="s">
        <v>109</v>
      </c>
      <c r="F166" t="s">
        <v>195</v>
      </c>
      <c r="G166" t="s">
        <v>212</v>
      </c>
      <c r="I166" t="s">
        <v>172</v>
      </c>
      <c r="J166">
        <v>0</v>
      </c>
      <c r="K166">
        <v>0</v>
      </c>
      <c r="L166">
        <v>0</v>
      </c>
      <c r="M166">
        <v>0</v>
      </c>
      <c r="N166">
        <v>0</v>
      </c>
      <c r="O166">
        <v>0</v>
      </c>
      <c r="P166">
        <v>9.7000000000000003E-3</v>
      </c>
      <c r="Q166">
        <v>0</v>
      </c>
      <c r="R166">
        <v>0</v>
      </c>
      <c r="S166">
        <v>0</v>
      </c>
      <c r="AJ166">
        <f>VLOOKUP(A166&amp;D166&amp;"-"&amp;E166,ActiveFunds!$AH$4:$AI$787,2,0)</f>
        <v>0</v>
      </c>
    </row>
    <row r="167" spans="1:36" x14ac:dyDescent="0.2">
      <c r="A167" t="s">
        <v>62</v>
      </c>
      <c r="B167" t="s">
        <v>213</v>
      </c>
      <c r="C167" t="s">
        <v>128</v>
      </c>
      <c r="D167" t="s">
        <v>108</v>
      </c>
      <c r="E167" t="s">
        <v>104</v>
      </c>
      <c r="F167" t="s">
        <v>195</v>
      </c>
      <c r="G167" t="s">
        <v>214</v>
      </c>
      <c r="I167" t="s">
        <v>167</v>
      </c>
      <c r="J167">
        <v>0</v>
      </c>
      <c r="K167">
        <v>0</v>
      </c>
      <c r="L167">
        <v>0</v>
      </c>
      <c r="M167">
        <v>0</v>
      </c>
      <c r="N167">
        <v>0</v>
      </c>
      <c r="O167">
        <v>0</v>
      </c>
      <c r="P167">
        <v>3.6600000000000001E-2</v>
      </c>
      <c r="Q167">
        <v>0</v>
      </c>
      <c r="R167">
        <v>0</v>
      </c>
      <c r="S167">
        <v>0</v>
      </c>
      <c r="AJ167">
        <f>VLOOKUP(A167&amp;D167&amp;"-"&amp;E167,ActiveFunds!$AH$4:$AI$787,2,0)</f>
        <v>0</v>
      </c>
    </row>
    <row r="168" spans="1:36" x14ac:dyDescent="0.2">
      <c r="A168" t="s">
        <v>62</v>
      </c>
      <c r="B168" t="s">
        <v>213</v>
      </c>
      <c r="C168" t="s">
        <v>128</v>
      </c>
      <c r="D168" t="s">
        <v>108</v>
      </c>
      <c r="E168" t="s">
        <v>109</v>
      </c>
      <c r="F168" t="s">
        <v>195</v>
      </c>
      <c r="G168" t="s">
        <v>214</v>
      </c>
      <c r="I168" t="s">
        <v>172</v>
      </c>
      <c r="J168">
        <v>0</v>
      </c>
      <c r="K168">
        <v>0</v>
      </c>
      <c r="L168">
        <v>0</v>
      </c>
      <c r="M168">
        <v>0</v>
      </c>
      <c r="N168">
        <v>0</v>
      </c>
      <c r="O168">
        <v>0</v>
      </c>
      <c r="P168">
        <v>1.9800000000000002E-2</v>
      </c>
      <c r="Q168">
        <v>0</v>
      </c>
      <c r="R168">
        <v>0</v>
      </c>
      <c r="S168">
        <v>0</v>
      </c>
      <c r="AJ168">
        <f>VLOOKUP(A168&amp;D168&amp;"-"&amp;E168,ActiveFunds!$AH$4:$AI$787,2,0)</f>
        <v>0</v>
      </c>
    </row>
    <row r="169" spans="1:36" x14ac:dyDescent="0.2">
      <c r="A169" t="s">
        <v>62</v>
      </c>
      <c r="B169" t="s">
        <v>215</v>
      </c>
      <c r="C169" t="s">
        <v>128</v>
      </c>
      <c r="D169" t="s">
        <v>108</v>
      </c>
      <c r="E169" t="s">
        <v>104</v>
      </c>
      <c r="F169" t="s">
        <v>195</v>
      </c>
      <c r="G169" t="s">
        <v>216</v>
      </c>
      <c r="I169" t="s">
        <v>167</v>
      </c>
      <c r="J169">
        <v>0</v>
      </c>
      <c r="K169">
        <v>0</v>
      </c>
      <c r="L169">
        <v>0</v>
      </c>
      <c r="M169">
        <v>0</v>
      </c>
      <c r="N169">
        <v>0</v>
      </c>
      <c r="O169">
        <v>0</v>
      </c>
      <c r="P169">
        <v>6.9999999999999999E-4</v>
      </c>
      <c r="Q169">
        <v>0</v>
      </c>
      <c r="R169">
        <v>0</v>
      </c>
      <c r="S169">
        <v>0</v>
      </c>
      <c r="AJ169">
        <f>VLOOKUP(A169&amp;D169&amp;"-"&amp;E169,ActiveFunds!$AH$4:$AI$787,2,0)</f>
        <v>0</v>
      </c>
    </row>
    <row r="170" spans="1:36" x14ac:dyDescent="0.2">
      <c r="A170" t="s">
        <v>62</v>
      </c>
      <c r="B170" t="s">
        <v>215</v>
      </c>
      <c r="C170" t="s">
        <v>128</v>
      </c>
      <c r="D170" t="s">
        <v>108</v>
      </c>
      <c r="E170" t="s">
        <v>109</v>
      </c>
      <c r="F170" t="s">
        <v>195</v>
      </c>
      <c r="G170" t="s">
        <v>216</v>
      </c>
      <c r="I170" t="s">
        <v>172</v>
      </c>
      <c r="J170">
        <v>0</v>
      </c>
      <c r="K170">
        <v>0</v>
      </c>
      <c r="L170">
        <v>0</v>
      </c>
      <c r="M170">
        <v>0</v>
      </c>
      <c r="N170">
        <v>0</v>
      </c>
      <c r="O170">
        <v>0</v>
      </c>
      <c r="P170">
        <v>2.0000000000000001E-4</v>
      </c>
      <c r="Q170">
        <v>0</v>
      </c>
      <c r="R170">
        <v>0</v>
      </c>
      <c r="S170">
        <v>0</v>
      </c>
      <c r="AJ170">
        <f>VLOOKUP(A170&amp;D170&amp;"-"&amp;E170,ActiveFunds!$AH$4:$AI$787,2,0)</f>
        <v>0</v>
      </c>
    </row>
    <row r="171" spans="1:36" x14ac:dyDescent="0.2">
      <c r="A171" t="s">
        <v>62</v>
      </c>
      <c r="B171" t="s">
        <v>25</v>
      </c>
      <c r="C171" t="s">
        <v>128</v>
      </c>
      <c r="D171" t="s">
        <v>108</v>
      </c>
      <c r="E171" t="s">
        <v>104</v>
      </c>
      <c r="F171" t="s">
        <v>195</v>
      </c>
      <c r="G171" t="s">
        <v>217</v>
      </c>
      <c r="I171" t="s">
        <v>167</v>
      </c>
      <c r="J171">
        <v>0</v>
      </c>
      <c r="K171">
        <v>0</v>
      </c>
      <c r="L171">
        <v>0</v>
      </c>
      <c r="M171">
        <v>0</v>
      </c>
      <c r="N171">
        <v>0</v>
      </c>
      <c r="O171">
        <v>0</v>
      </c>
      <c r="P171">
        <v>3.8E-3</v>
      </c>
      <c r="Q171">
        <v>0</v>
      </c>
      <c r="R171">
        <v>0</v>
      </c>
      <c r="S171">
        <v>0</v>
      </c>
      <c r="AJ171">
        <f>VLOOKUP(A171&amp;D171&amp;"-"&amp;E171,ActiveFunds!$AH$4:$AI$787,2,0)</f>
        <v>0</v>
      </c>
    </row>
    <row r="172" spans="1:36" x14ac:dyDescent="0.2">
      <c r="A172" t="s">
        <v>62</v>
      </c>
      <c r="B172" t="s">
        <v>25</v>
      </c>
      <c r="C172" t="s">
        <v>128</v>
      </c>
      <c r="D172" t="s">
        <v>108</v>
      </c>
      <c r="E172" t="s">
        <v>109</v>
      </c>
      <c r="F172" t="s">
        <v>195</v>
      </c>
      <c r="G172" t="s">
        <v>217</v>
      </c>
      <c r="I172" t="s">
        <v>172</v>
      </c>
      <c r="J172">
        <v>0</v>
      </c>
      <c r="K172">
        <v>0</v>
      </c>
      <c r="L172">
        <v>0</v>
      </c>
      <c r="M172">
        <v>0</v>
      </c>
      <c r="N172">
        <v>0</v>
      </c>
      <c r="O172">
        <v>0</v>
      </c>
      <c r="P172">
        <v>0</v>
      </c>
      <c r="Q172">
        <v>0</v>
      </c>
      <c r="R172">
        <v>0</v>
      </c>
      <c r="S172">
        <v>0</v>
      </c>
      <c r="AJ172">
        <f>VLOOKUP(A172&amp;D172&amp;"-"&amp;E172,ActiveFunds!$AH$4:$AI$787,2,0)</f>
        <v>0</v>
      </c>
    </row>
    <row r="173" spans="1:36" x14ac:dyDescent="0.2">
      <c r="A173" t="s">
        <v>62</v>
      </c>
      <c r="B173" t="s">
        <v>32</v>
      </c>
      <c r="C173" t="s">
        <v>128</v>
      </c>
      <c r="D173" t="s">
        <v>108</v>
      </c>
      <c r="E173" t="s">
        <v>104</v>
      </c>
      <c r="F173" t="s">
        <v>195</v>
      </c>
      <c r="G173" t="s">
        <v>218</v>
      </c>
      <c r="I173" t="s">
        <v>167</v>
      </c>
      <c r="J173">
        <v>0</v>
      </c>
      <c r="K173">
        <v>0</v>
      </c>
      <c r="L173">
        <v>0</v>
      </c>
      <c r="M173">
        <v>0</v>
      </c>
      <c r="N173">
        <v>0</v>
      </c>
      <c r="O173">
        <v>0</v>
      </c>
      <c r="P173">
        <v>7.1999999999999998E-3</v>
      </c>
      <c r="Q173">
        <v>0</v>
      </c>
      <c r="R173">
        <v>0</v>
      </c>
      <c r="S173">
        <v>0</v>
      </c>
      <c r="AJ173">
        <f>VLOOKUP(A173&amp;D173&amp;"-"&amp;E173,ActiveFunds!$AH$4:$AI$787,2,0)</f>
        <v>0</v>
      </c>
    </row>
    <row r="174" spans="1:36" x14ac:dyDescent="0.2">
      <c r="A174" t="s">
        <v>62</v>
      </c>
      <c r="B174" t="s">
        <v>32</v>
      </c>
      <c r="C174" t="s">
        <v>128</v>
      </c>
      <c r="D174" t="s">
        <v>108</v>
      </c>
      <c r="E174" t="s">
        <v>109</v>
      </c>
      <c r="F174" t="s">
        <v>195</v>
      </c>
      <c r="G174" t="s">
        <v>218</v>
      </c>
      <c r="I174" t="s">
        <v>172</v>
      </c>
      <c r="J174">
        <v>0</v>
      </c>
      <c r="K174">
        <v>0</v>
      </c>
      <c r="L174">
        <v>0</v>
      </c>
      <c r="M174">
        <v>0</v>
      </c>
      <c r="N174">
        <v>0</v>
      </c>
      <c r="O174">
        <v>0</v>
      </c>
      <c r="P174">
        <v>1.6000000000000001E-3</v>
      </c>
      <c r="Q174">
        <v>0</v>
      </c>
      <c r="R174">
        <v>0</v>
      </c>
      <c r="S174">
        <v>0</v>
      </c>
      <c r="AJ174">
        <f>VLOOKUP(A174&amp;D174&amp;"-"&amp;E174,ActiveFunds!$AH$4:$AI$787,2,0)</f>
        <v>0</v>
      </c>
    </row>
    <row r="175" spans="1:36" x14ac:dyDescent="0.2">
      <c r="A175" t="s">
        <v>62</v>
      </c>
      <c r="B175" t="s">
        <v>40</v>
      </c>
      <c r="C175" t="s">
        <v>128</v>
      </c>
      <c r="D175" t="s">
        <v>108</v>
      </c>
      <c r="E175" t="s">
        <v>104</v>
      </c>
      <c r="F175" t="s">
        <v>195</v>
      </c>
      <c r="G175" t="s">
        <v>197</v>
      </c>
      <c r="I175" t="s">
        <v>167</v>
      </c>
      <c r="J175">
        <v>0</v>
      </c>
      <c r="K175">
        <v>0</v>
      </c>
      <c r="L175">
        <v>0</v>
      </c>
      <c r="M175">
        <v>0</v>
      </c>
      <c r="N175">
        <v>0</v>
      </c>
      <c r="O175">
        <v>0</v>
      </c>
      <c r="P175">
        <v>2.5100000000000001E-2</v>
      </c>
      <c r="Q175">
        <v>0</v>
      </c>
      <c r="R175">
        <v>0</v>
      </c>
      <c r="S175">
        <v>0</v>
      </c>
      <c r="AJ175">
        <f>VLOOKUP(A175&amp;D175&amp;"-"&amp;E175,ActiveFunds!$AH$4:$AI$787,2,0)</f>
        <v>0</v>
      </c>
    </row>
    <row r="176" spans="1:36" x14ac:dyDescent="0.2">
      <c r="A176" t="s">
        <v>62</v>
      </c>
      <c r="B176" t="s">
        <v>125</v>
      </c>
      <c r="C176" t="s">
        <v>128</v>
      </c>
      <c r="D176" t="s">
        <v>108</v>
      </c>
      <c r="E176" t="s">
        <v>104</v>
      </c>
      <c r="F176" t="s">
        <v>195</v>
      </c>
      <c r="G176" t="s">
        <v>219</v>
      </c>
      <c r="I176" t="s">
        <v>167</v>
      </c>
      <c r="J176">
        <v>0.63590000000000002</v>
      </c>
      <c r="K176">
        <v>0.70269999999999999</v>
      </c>
      <c r="L176">
        <v>0.43840000000000001</v>
      </c>
      <c r="M176">
        <v>0.70479999999999998</v>
      </c>
      <c r="N176">
        <v>0.69279999999999997</v>
      </c>
      <c r="O176">
        <v>1</v>
      </c>
      <c r="P176">
        <v>0</v>
      </c>
      <c r="Q176">
        <v>0.69899999999999995</v>
      </c>
      <c r="R176">
        <v>0.69899999999999995</v>
      </c>
      <c r="S176">
        <v>0.69899999999999995</v>
      </c>
      <c r="AJ176">
        <f>VLOOKUP(A176&amp;D176&amp;"-"&amp;E176,ActiveFunds!$AH$4:$AI$787,2,0)</f>
        <v>0</v>
      </c>
    </row>
    <row r="177" spans="1:36" x14ac:dyDescent="0.2">
      <c r="A177" t="s">
        <v>62</v>
      </c>
      <c r="B177" t="s">
        <v>125</v>
      </c>
      <c r="C177" t="s">
        <v>128</v>
      </c>
      <c r="D177" t="s">
        <v>108</v>
      </c>
      <c r="E177" t="s">
        <v>109</v>
      </c>
      <c r="F177" t="s">
        <v>195</v>
      </c>
      <c r="G177" t="s">
        <v>219</v>
      </c>
      <c r="I177" t="s">
        <v>172</v>
      </c>
      <c r="J177">
        <v>0.36409999999999998</v>
      </c>
      <c r="K177">
        <v>0.29730000000000001</v>
      </c>
      <c r="L177">
        <v>0.56159999999999999</v>
      </c>
      <c r="M177">
        <v>0.29520000000000002</v>
      </c>
      <c r="N177">
        <v>0.30719999999999997</v>
      </c>
      <c r="O177">
        <v>0</v>
      </c>
      <c r="P177">
        <v>0</v>
      </c>
      <c r="Q177">
        <v>0.30099999999999999</v>
      </c>
      <c r="R177">
        <v>0.30099999999999999</v>
      </c>
      <c r="S177">
        <v>0.30099999999999999</v>
      </c>
      <c r="AJ177">
        <f>VLOOKUP(A177&amp;D177&amp;"-"&amp;E177,ActiveFunds!$AH$4:$AI$787,2,0)</f>
        <v>0</v>
      </c>
    </row>
    <row r="178" spans="1:36" x14ac:dyDescent="0.2">
      <c r="A178" t="s">
        <v>62</v>
      </c>
      <c r="B178" t="s">
        <v>120</v>
      </c>
      <c r="C178" t="s">
        <v>128</v>
      </c>
      <c r="D178" t="s">
        <v>108</v>
      </c>
      <c r="E178" t="s">
        <v>104</v>
      </c>
      <c r="F178" t="s">
        <v>195</v>
      </c>
      <c r="G178" t="s">
        <v>220</v>
      </c>
      <c r="I178" t="s">
        <v>167</v>
      </c>
      <c r="J178">
        <v>0</v>
      </c>
      <c r="K178">
        <v>0</v>
      </c>
      <c r="L178">
        <v>0</v>
      </c>
      <c r="M178">
        <v>0</v>
      </c>
      <c r="N178">
        <v>0</v>
      </c>
      <c r="O178">
        <v>0</v>
      </c>
      <c r="P178">
        <v>0</v>
      </c>
      <c r="Q178">
        <v>0</v>
      </c>
      <c r="R178">
        <v>0</v>
      </c>
      <c r="S178">
        <v>0</v>
      </c>
      <c r="AJ178">
        <f>VLOOKUP(A178&amp;D178&amp;"-"&amp;E178,ActiveFunds!$AH$4:$AI$787,2,0)</f>
        <v>0</v>
      </c>
    </row>
    <row r="179" spans="1:36" x14ac:dyDescent="0.2">
      <c r="A179" t="s">
        <v>62</v>
      </c>
      <c r="B179" t="s">
        <v>120</v>
      </c>
      <c r="C179" t="s">
        <v>128</v>
      </c>
      <c r="D179" t="s">
        <v>108</v>
      </c>
      <c r="E179" t="s">
        <v>109</v>
      </c>
      <c r="F179" t="s">
        <v>195</v>
      </c>
      <c r="G179" t="s">
        <v>220</v>
      </c>
      <c r="I179" t="s">
        <v>172</v>
      </c>
      <c r="J179">
        <v>0</v>
      </c>
      <c r="K179">
        <v>0</v>
      </c>
      <c r="L179">
        <v>0</v>
      </c>
      <c r="M179">
        <v>0</v>
      </c>
      <c r="N179">
        <v>0</v>
      </c>
      <c r="O179">
        <v>0</v>
      </c>
      <c r="P179">
        <v>0</v>
      </c>
      <c r="Q179">
        <v>0</v>
      </c>
      <c r="R179">
        <v>0</v>
      </c>
      <c r="S179">
        <v>0</v>
      </c>
      <c r="AJ179">
        <f>VLOOKUP(A179&amp;D179&amp;"-"&amp;E179,ActiveFunds!$AH$4:$AI$787,2,0)</f>
        <v>0</v>
      </c>
    </row>
    <row r="180" spans="1:36" x14ac:dyDescent="0.2">
      <c r="A180" t="s">
        <v>62</v>
      </c>
      <c r="B180" t="s">
        <v>44</v>
      </c>
      <c r="C180" t="s">
        <v>128</v>
      </c>
      <c r="D180" t="s">
        <v>108</v>
      </c>
      <c r="E180" t="s">
        <v>104</v>
      </c>
      <c r="F180" t="s">
        <v>195</v>
      </c>
      <c r="G180" t="s">
        <v>221</v>
      </c>
      <c r="I180" t="s">
        <v>167</v>
      </c>
      <c r="J180">
        <v>0</v>
      </c>
      <c r="K180">
        <v>0</v>
      </c>
      <c r="L180">
        <v>0</v>
      </c>
      <c r="M180">
        <v>0</v>
      </c>
      <c r="N180">
        <v>0</v>
      </c>
      <c r="O180">
        <v>0</v>
      </c>
      <c r="P180">
        <v>0</v>
      </c>
      <c r="Q180">
        <v>0</v>
      </c>
      <c r="R180">
        <v>0</v>
      </c>
      <c r="S180">
        <v>0</v>
      </c>
      <c r="AJ180">
        <f>VLOOKUP(A180&amp;D180&amp;"-"&amp;E180,ActiveFunds!$AH$4:$AI$787,2,0)</f>
        <v>0</v>
      </c>
    </row>
    <row r="181" spans="1:36" x14ac:dyDescent="0.2">
      <c r="A181" t="s">
        <v>62</v>
      </c>
      <c r="B181" t="s">
        <v>44</v>
      </c>
      <c r="C181" t="s">
        <v>128</v>
      </c>
      <c r="D181" t="s">
        <v>108</v>
      </c>
      <c r="E181" t="s">
        <v>109</v>
      </c>
      <c r="F181" t="s">
        <v>195</v>
      </c>
      <c r="G181" t="s">
        <v>221</v>
      </c>
      <c r="I181" t="s">
        <v>172</v>
      </c>
      <c r="J181">
        <v>0</v>
      </c>
      <c r="K181">
        <v>0</v>
      </c>
      <c r="L181">
        <v>0</v>
      </c>
      <c r="M181">
        <v>0</v>
      </c>
      <c r="N181">
        <v>0</v>
      </c>
      <c r="O181">
        <v>0</v>
      </c>
      <c r="P181">
        <v>0</v>
      </c>
      <c r="Q181">
        <v>0</v>
      </c>
      <c r="R181">
        <v>0</v>
      </c>
      <c r="S181">
        <v>0</v>
      </c>
      <c r="AJ181">
        <f>VLOOKUP(A181&amp;D181&amp;"-"&amp;E181,ActiveFunds!$AH$4:$AI$787,2,0)</f>
        <v>0</v>
      </c>
    </row>
    <row r="182" spans="1:36" x14ac:dyDescent="0.2">
      <c r="A182" t="str">
        <f t="shared" ref="A182:A189" si="25">LEFT(F182,3)</f>
        <v>303</v>
      </c>
      <c r="B182" t="str">
        <f t="shared" ref="B182:B189" si="26">IF(G182="","",LEFT(G182,3))</f>
        <v/>
      </c>
      <c r="C182" t="str">
        <f t="shared" ref="C182:C189" si="27">IF(H182="","",LEFT(H182,4))</f>
        <v/>
      </c>
      <c r="D182" t="str">
        <f t="shared" ref="D182:D189" si="28">LEFT(I182,3)</f>
        <v>001</v>
      </c>
      <c r="E182" t="str">
        <f t="shared" ref="E182:E189" si="29">MID(I182,5,1)</f>
        <v>1</v>
      </c>
      <c r="F182" s="36" t="s">
        <v>491</v>
      </c>
      <c r="I182" s="4" t="s">
        <v>167</v>
      </c>
      <c r="J182" s="66">
        <v>0.16</v>
      </c>
      <c r="K182" s="66">
        <v>8.2000000000000003E-2</v>
      </c>
      <c r="L182" s="66">
        <v>8.2000000000000003E-2</v>
      </c>
      <c r="M182" s="66">
        <v>0.11799999999999999</v>
      </c>
      <c r="N182" s="66">
        <v>0.16</v>
      </c>
      <c r="O182" s="66">
        <v>0.3</v>
      </c>
      <c r="P182" s="66">
        <v>0.25700000000000001</v>
      </c>
      <c r="Q182" s="66">
        <v>0.16</v>
      </c>
      <c r="R182" s="6">
        <v>0.16</v>
      </c>
      <c r="S182" s="6">
        <v>0.16</v>
      </c>
      <c r="AJ182">
        <f>VLOOKUP(A182&amp;D182&amp;"-"&amp;E182,ActiveFunds!$AH$4:$AI$787,2,0)</f>
        <v>0</v>
      </c>
    </row>
    <row r="183" spans="1:36" x14ac:dyDescent="0.2">
      <c r="A183" t="str">
        <f t="shared" si="25"/>
        <v>303</v>
      </c>
      <c r="B183" t="str">
        <f t="shared" si="26"/>
        <v/>
      </c>
      <c r="C183" t="str">
        <f t="shared" si="27"/>
        <v/>
      </c>
      <c r="D183" t="str">
        <f t="shared" si="28"/>
        <v>001</v>
      </c>
      <c r="E183" t="str">
        <f t="shared" si="29"/>
        <v>2</v>
      </c>
      <c r="F183" s="36" t="s">
        <v>491</v>
      </c>
      <c r="I183" s="4" t="s">
        <v>172</v>
      </c>
      <c r="J183" s="66">
        <v>0.36599999999999999</v>
      </c>
      <c r="K183" s="66">
        <v>0.05</v>
      </c>
      <c r="L183" s="66">
        <v>0.05</v>
      </c>
      <c r="M183" s="66">
        <v>0.157</v>
      </c>
      <c r="N183" s="66">
        <v>0.36599999999999999</v>
      </c>
      <c r="O183" s="66">
        <v>0</v>
      </c>
      <c r="P183" s="66">
        <v>0.26500000000000001</v>
      </c>
      <c r="Q183" s="66">
        <v>0.36599999999999999</v>
      </c>
      <c r="R183" s="6">
        <v>0.36599999999999999</v>
      </c>
      <c r="S183" s="6">
        <v>0.36599999999999999</v>
      </c>
      <c r="AJ183">
        <f>VLOOKUP(A183&amp;D183&amp;"-"&amp;E183,ActiveFunds!$AH$4:$AI$787,2,0)</f>
        <v>0</v>
      </c>
    </row>
    <row r="184" spans="1:36" x14ac:dyDescent="0.2">
      <c r="A184" t="str">
        <f t="shared" si="25"/>
        <v>303</v>
      </c>
      <c r="B184" t="str">
        <f t="shared" si="26"/>
        <v/>
      </c>
      <c r="C184" t="str">
        <f t="shared" si="27"/>
        <v/>
      </c>
      <c r="D184" t="str">
        <f t="shared" si="28"/>
        <v>001</v>
      </c>
      <c r="E184" t="str">
        <f t="shared" si="29"/>
        <v>7</v>
      </c>
      <c r="F184" s="36" t="s">
        <v>491</v>
      </c>
      <c r="I184" s="4" t="s">
        <v>173</v>
      </c>
      <c r="J184" s="66">
        <v>0.13700000000000001</v>
      </c>
      <c r="K184" s="66">
        <v>0.09</v>
      </c>
      <c r="L184" s="66">
        <v>0.09</v>
      </c>
      <c r="M184" s="66">
        <v>0.115</v>
      </c>
      <c r="N184" s="66">
        <v>0.13700000000000001</v>
      </c>
      <c r="O184" s="66">
        <v>0.38700000000000001</v>
      </c>
      <c r="P184" s="66">
        <v>0.14199999999999999</v>
      </c>
      <c r="Q184" s="66">
        <v>0.13700000000000001</v>
      </c>
      <c r="R184" s="6">
        <v>0.13700000000000001</v>
      </c>
      <c r="S184" s="6">
        <v>0.13700000000000001</v>
      </c>
      <c r="AJ184">
        <f>VLOOKUP(A184&amp;D184&amp;"-"&amp;E184,ActiveFunds!$AH$4:$AI$787,2,0)</f>
        <v>0</v>
      </c>
    </row>
    <row r="185" spans="1:36" x14ac:dyDescent="0.2">
      <c r="A185" t="str">
        <f t="shared" si="25"/>
        <v>303</v>
      </c>
      <c r="B185" t="str">
        <f t="shared" si="26"/>
        <v/>
      </c>
      <c r="C185" t="str">
        <f t="shared" si="27"/>
        <v/>
      </c>
      <c r="D185" t="str">
        <f t="shared" si="28"/>
        <v>02G</v>
      </c>
      <c r="E185" t="str">
        <f t="shared" si="29"/>
        <v>1</v>
      </c>
      <c r="F185" s="36" t="s">
        <v>491</v>
      </c>
      <c r="I185" s="4" t="s">
        <v>343</v>
      </c>
      <c r="J185" s="66">
        <v>0.28199999999999997</v>
      </c>
      <c r="K185" s="66">
        <v>0.76800000000000002</v>
      </c>
      <c r="L185" s="66">
        <v>0.76800000000000002</v>
      </c>
      <c r="M185" s="66">
        <v>0.58299999999999996</v>
      </c>
      <c r="N185" s="66">
        <v>0.28199999999999997</v>
      </c>
      <c r="O185" s="66">
        <v>0.31</v>
      </c>
      <c r="P185" s="66">
        <v>0.18099999999999999</v>
      </c>
      <c r="Q185" s="66">
        <v>0.28199999999999997</v>
      </c>
      <c r="R185" s="6">
        <v>0.28199999999999997</v>
      </c>
      <c r="S185" s="6">
        <v>0.28199999999999997</v>
      </c>
      <c r="AJ185">
        <f>VLOOKUP(A185&amp;D185&amp;"-"&amp;E185,ActiveFunds!$AH$4:$AI$787,2,0)</f>
        <v>0</v>
      </c>
    </row>
    <row r="186" spans="1:36" x14ac:dyDescent="0.2">
      <c r="A186" t="str">
        <f t="shared" si="25"/>
        <v>303</v>
      </c>
      <c r="B186" t="str">
        <f t="shared" si="26"/>
        <v/>
      </c>
      <c r="C186" t="str">
        <f t="shared" si="27"/>
        <v/>
      </c>
      <c r="D186" t="str">
        <f t="shared" si="28"/>
        <v>03R</v>
      </c>
      <c r="E186" t="str">
        <f t="shared" si="29"/>
        <v>1</v>
      </c>
      <c r="F186" s="36" t="s">
        <v>491</v>
      </c>
      <c r="I186" s="4" t="s">
        <v>409</v>
      </c>
      <c r="J186" s="66">
        <v>1.4999999999999999E-2</v>
      </c>
      <c r="K186" s="66">
        <v>0.01</v>
      </c>
      <c r="L186" s="66">
        <v>0.01</v>
      </c>
      <c r="M186" s="66">
        <v>1.2E-2</v>
      </c>
      <c r="N186" s="66">
        <v>1.4999999999999999E-2</v>
      </c>
      <c r="O186" s="66">
        <v>3.0000000000000001E-3</v>
      </c>
      <c r="P186" s="66">
        <v>1.4999999999999999E-2</v>
      </c>
      <c r="Q186" s="66">
        <v>1.4999999999999999E-2</v>
      </c>
      <c r="R186" s="6">
        <v>1.4999999999999999E-2</v>
      </c>
      <c r="S186" s="6">
        <v>1.4999999999999999E-2</v>
      </c>
      <c r="AJ186">
        <f>VLOOKUP(A186&amp;D186&amp;"-"&amp;E186,ActiveFunds!$AH$4:$AI$787,2,0)</f>
        <v>0</v>
      </c>
    </row>
    <row r="187" spans="1:36" x14ac:dyDescent="0.2">
      <c r="A187" t="str">
        <f t="shared" si="25"/>
        <v>303</v>
      </c>
      <c r="B187" t="str">
        <f t="shared" si="26"/>
        <v/>
      </c>
      <c r="C187" t="str">
        <f t="shared" si="27"/>
        <v/>
      </c>
      <c r="D187" t="str">
        <f t="shared" si="28"/>
        <v>04R</v>
      </c>
      <c r="E187" t="str">
        <f t="shared" si="29"/>
        <v>2</v>
      </c>
      <c r="F187" s="36" t="s">
        <v>491</v>
      </c>
      <c r="I187" s="4" t="s">
        <v>454</v>
      </c>
      <c r="J187" s="66">
        <v>0.04</v>
      </c>
      <c r="K187" s="66">
        <v>0</v>
      </c>
      <c r="L187" s="66">
        <v>0</v>
      </c>
      <c r="M187" s="66">
        <v>1.4999999999999999E-2</v>
      </c>
      <c r="N187" s="66">
        <v>0.04</v>
      </c>
      <c r="O187" s="66">
        <v>0</v>
      </c>
      <c r="P187" s="66">
        <v>0.114</v>
      </c>
      <c r="Q187" s="66">
        <v>0.04</v>
      </c>
      <c r="R187" s="6">
        <v>0.04</v>
      </c>
      <c r="S187" s="6">
        <v>0.04</v>
      </c>
      <c r="AJ187">
        <f>VLOOKUP(A187&amp;D187&amp;"-"&amp;E187,ActiveFunds!$AH$4:$AI$787,2,0)</f>
        <v>0</v>
      </c>
    </row>
    <row r="188" spans="1:36" x14ac:dyDescent="0.2">
      <c r="A188" t="str">
        <f t="shared" si="25"/>
        <v>303</v>
      </c>
      <c r="B188" t="str">
        <f t="shared" si="26"/>
        <v/>
      </c>
      <c r="C188" t="str">
        <f t="shared" si="27"/>
        <v/>
      </c>
      <c r="D188" t="str">
        <f t="shared" si="28"/>
        <v>173</v>
      </c>
      <c r="E188" t="str">
        <f t="shared" si="29"/>
        <v>1</v>
      </c>
      <c r="F188" s="36" t="s">
        <v>491</v>
      </c>
      <c r="I188" s="4" t="s">
        <v>705</v>
      </c>
      <c r="J188" s="66">
        <v>0</v>
      </c>
      <c r="K188" s="66">
        <v>0</v>
      </c>
      <c r="L188" s="66">
        <v>0</v>
      </c>
      <c r="M188" s="66">
        <v>0</v>
      </c>
      <c r="N188" s="66">
        <v>0</v>
      </c>
      <c r="O188" s="66">
        <v>0</v>
      </c>
      <c r="P188" s="66">
        <v>1.4999999999999999E-2</v>
      </c>
      <c r="Q188" s="66">
        <v>0</v>
      </c>
      <c r="R188" s="6">
        <v>0</v>
      </c>
      <c r="S188" s="6">
        <v>0</v>
      </c>
      <c r="AJ188">
        <f>VLOOKUP(A188&amp;D188&amp;"-"&amp;E188,ActiveFunds!$AH$4:$AI$787,2,0)</f>
        <v>0</v>
      </c>
    </row>
    <row r="189" spans="1:36" x14ac:dyDescent="0.2">
      <c r="A189" t="str">
        <f t="shared" si="25"/>
        <v>303</v>
      </c>
      <c r="B189" t="str">
        <f t="shared" si="26"/>
        <v/>
      </c>
      <c r="C189" t="str">
        <f t="shared" si="27"/>
        <v/>
      </c>
      <c r="D189" t="str">
        <f t="shared" si="28"/>
        <v>15M</v>
      </c>
      <c r="E189" t="str">
        <f t="shared" si="29"/>
        <v>1</v>
      </c>
      <c r="F189" s="36" t="s">
        <v>491</v>
      </c>
      <c r="I189" s="4" t="s">
        <v>673</v>
      </c>
      <c r="J189" s="66">
        <v>0</v>
      </c>
      <c r="K189" s="66">
        <v>0</v>
      </c>
      <c r="L189" s="66">
        <v>0</v>
      </c>
      <c r="M189" s="66">
        <v>0</v>
      </c>
      <c r="N189" s="66">
        <v>0</v>
      </c>
      <c r="O189" s="66">
        <v>0</v>
      </c>
      <c r="P189" s="66">
        <v>1.0999999999999999E-2</v>
      </c>
      <c r="Q189" s="66">
        <v>0</v>
      </c>
      <c r="R189" s="6">
        <v>0</v>
      </c>
      <c r="S189" s="6">
        <v>0</v>
      </c>
      <c r="AJ189">
        <f>VLOOKUP(A189&amp;D189&amp;"-"&amp;E189,ActiveFunds!$AH$4:$AI$787,2,0)</f>
        <v>0</v>
      </c>
    </row>
    <row r="190" spans="1:36" x14ac:dyDescent="0.2">
      <c r="A190" t="s">
        <v>64</v>
      </c>
      <c r="B190" t="s">
        <v>111</v>
      </c>
      <c r="C190" t="s">
        <v>128</v>
      </c>
      <c r="D190" t="s">
        <v>108</v>
      </c>
      <c r="E190" t="s">
        <v>104</v>
      </c>
      <c r="F190" t="s">
        <v>494</v>
      </c>
      <c r="G190" t="s">
        <v>222</v>
      </c>
      <c r="I190" t="s">
        <v>167</v>
      </c>
      <c r="J190">
        <v>8.3500000000000005E-2</v>
      </c>
      <c r="K190">
        <v>8.3000000000000004E-2</v>
      </c>
      <c r="L190">
        <v>0</v>
      </c>
      <c r="M190">
        <v>0.372</v>
      </c>
      <c r="N190">
        <v>8.3500000000000005E-2</v>
      </c>
      <c r="O190">
        <v>0.35</v>
      </c>
      <c r="P190">
        <v>2E-3</v>
      </c>
      <c r="Q190">
        <v>8.3500000000000005E-2</v>
      </c>
      <c r="R190">
        <v>2.2599999999999999E-2</v>
      </c>
      <c r="S190">
        <v>1.38E-2</v>
      </c>
      <c r="AJ190">
        <f>VLOOKUP(A190&amp;D190&amp;"-"&amp;E190,ActiveFunds!$AH$4:$AI$787,2,0)</f>
        <v>0</v>
      </c>
    </row>
    <row r="191" spans="1:36" x14ac:dyDescent="0.2">
      <c r="A191" t="s">
        <v>64</v>
      </c>
      <c r="B191" t="s">
        <v>5</v>
      </c>
      <c r="C191" t="s">
        <v>128</v>
      </c>
      <c r="D191" t="s">
        <v>108</v>
      </c>
      <c r="E191" t="s">
        <v>104</v>
      </c>
      <c r="F191" t="s">
        <v>494</v>
      </c>
      <c r="G191" t="s">
        <v>223</v>
      </c>
      <c r="I191" t="s">
        <v>167</v>
      </c>
      <c r="J191">
        <v>0.15509999999999999</v>
      </c>
      <c r="K191">
        <v>0.15409999999999999</v>
      </c>
      <c r="L191">
        <v>0</v>
      </c>
      <c r="M191">
        <v>0.628</v>
      </c>
      <c r="N191">
        <v>0.15509999999999999</v>
      </c>
      <c r="O191">
        <v>0.65</v>
      </c>
      <c r="P191">
        <v>1.35E-2</v>
      </c>
      <c r="Q191">
        <v>0.15509999999999999</v>
      </c>
      <c r="R191">
        <v>4.1900000000000007E-2</v>
      </c>
      <c r="S191">
        <v>2.5699999999999997E-2</v>
      </c>
      <c r="AJ191">
        <f>VLOOKUP(A191&amp;D191&amp;"-"&amp;E191,ActiveFunds!$AH$4:$AI$787,2,0)</f>
        <v>0</v>
      </c>
    </row>
    <row r="192" spans="1:36" x14ac:dyDescent="0.2">
      <c r="A192" t="s">
        <v>64</v>
      </c>
      <c r="B192" t="s">
        <v>5</v>
      </c>
      <c r="C192" t="s">
        <v>128</v>
      </c>
      <c r="D192" t="s">
        <v>108</v>
      </c>
      <c r="E192" t="s">
        <v>109</v>
      </c>
      <c r="F192" t="s">
        <v>494</v>
      </c>
      <c r="G192" t="s">
        <v>223</v>
      </c>
      <c r="I192" t="s">
        <v>172</v>
      </c>
      <c r="J192">
        <v>0</v>
      </c>
      <c r="K192">
        <v>0</v>
      </c>
      <c r="L192">
        <v>0</v>
      </c>
      <c r="M192">
        <v>0</v>
      </c>
      <c r="N192">
        <v>0</v>
      </c>
      <c r="O192">
        <v>0</v>
      </c>
      <c r="P192">
        <v>3.8999999999999998E-3</v>
      </c>
      <c r="Q192">
        <v>0</v>
      </c>
      <c r="R192">
        <v>0</v>
      </c>
      <c r="S192">
        <v>0</v>
      </c>
      <c r="AJ192">
        <f>VLOOKUP(A192&amp;D192&amp;"-"&amp;E192,ActiveFunds!$AH$4:$AI$787,2,0)</f>
        <v>0</v>
      </c>
    </row>
    <row r="193" spans="1:36" x14ac:dyDescent="0.2">
      <c r="A193" t="s">
        <v>64</v>
      </c>
      <c r="B193" t="s">
        <v>5</v>
      </c>
      <c r="C193" t="s">
        <v>128</v>
      </c>
      <c r="D193" t="s">
        <v>108</v>
      </c>
      <c r="E193" t="s">
        <v>110</v>
      </c>
      <c r="F193" t="s">
        <v>494</v>
      </c>
      <c r="G193" t="s">
        <v>223</v>
      </c>
      <c r="I193" t="s">
        <v>173</v>
      </c>
      <c r="J193">
        <v>0</v>
      </c>
      <c r="K193">
        <v>0</v>
      </c>
      <c r="L193">
        <v>0</v>
      </c>
      <c r="M193">
        <v>0</v>
      </c>
      <c r="N193">
        <v>0</v>
      </c>
      <c r="O193">
        <v>0</v>
      </c>
      <c r="P193">
        <v>3.0999999999999999E-3</v>
      </c>
      <c r="Q193">
        <v>0</v>
      </c>
      <c r="R193">
        <v>0</v>
      </c>
      <c r="S193">
        <v>0</v>
      </c>
      <c r="AJ193">
        <f>VLOOKUP(A193&amp;D193&amp;"-"&amp;E193,ActiveFunds!$AH$4:$AI$787,2,0)</f>
        <v>0</v>
      </c>
    </row>
    <row r="194" spans="1:36" x14ac:dyDescent="0.2">
      <c r="A194" t="s">
        <v>64</v>
      </c>
      <c r="B194" t="s">
        <v>5</v>
      </c>
      <c r="C194" t="s">
        <v>128</v>
      </c>
      <c r="D194" t="s">
        <v>1345</v>
      </c>
      <c r="E194" t="s">
        <v>102</v>
      </c>
      <c r="F194" t="s">
        <v>494</v>
      </c>
      <c r="G194" t="s">
        <v>223</v>
      </c>
      <c r="I194" t="s">
        <v>1343</v>
      </c>
      <c r="J194">
        <v>0</v>
      </c>
      <c r="K194">
        <v>0</v>
      </c>
      <c r="L194">
        <v>0</v>
      </c>
      <c r="M194">
        <v>0</v>
      </c>
      <c r="N194">
        <v>0</v>
      </c>
      <c r="O194">
        <v>0</v>
      </c>
      <c r="P194">
        <v>3.0999999999999999E-3</v>
      </c>
      <c r="Q194">
        <v>0</v>
      </c>
      <c r="R194">
        <v>0</v>
      </c>
      <c r="S194">
        <v>0</v>
      </c>
      <c r="AJ194">
        <f>VLOOKUP(A194&amp;D194&amp;"-"&amp;E194,ActiveFunds!$AH$4:$AI$787,2,0)</f>
        <v>0</v>
      </c>
    </row>
    <row r="195" spans="1:36" x14ac:dyDescent="0.2">
      <c r="A195" t="s">
        <v>64</v>
      </c>
      <c r="B195" t="s">
        <v>5</v>
      </c>
      <c r="C195" t="s">
        <v>128</v>
      </c>
      <c r="D195" t="s">
        <v>1346</v>
      </c>
      <c r="E195" t="s">
        <v>110</v>
      </c>
      <c r="F195" t="s">
        <v>494</v>
      </c>
      <c r="G195" t="s">
        <v>223</v>
      </c>
      <c r="I195" t="s">
        <v>1344</v>
      </c>
      <c r="J195">
        <v>0</v>
      </c>
      <c r="K195">
        <v>0</v>
      </c>
      <c r="L195">
        <v>0</v>
      </c>
      <c r="M195">
        <v>0</v>
      </c>
      <c r="N195">
        <v>0</v>
      </c>
      <c r="O195">
        <v>0</v>
      </c>
      <c r="P195">
        <v>6.9999999999999999E-4</v>
      </c>
      <c r="Q195">
        <v>0</v>
      </c>
      <c r="R195">
        <v>0</v>
      </c>
      <c r="S195">
        <v>0</v>
      </c>
      <c r="AJ195">
        <f>VLOOKUP(A195&amp;D195&amp;"-"&amp;E195,ActiveFunds!$AH$4:$AI$787,2,0)</f>
        <v>0</v>
      </c>
    </row>
    <row r="196" spans="1:36" x14ac:dyDescent="0.2">
      <c r="A196" t="s">
        <v>64</v>
      </c>
      <c r="B196" t="s">
        <v>6</v>
      </c>
      <c r="C196" t="s">
        <v>128</v>
      </c>
      <c r="D196" t="s">
        <v>108</v>
      </c>
      <c r="E196" t="s">
        <v>104</v>
      </c>
      <c r="F196" t="s">
        <v>494</v>
      </c>
      <c r="G196" t="s">
        <v>224</v>
      </c>
      <c r="I196" t="s">
        <v>167</v>
      </c>
      <c r="J196">
        <v>0.76139999999999997</v>
      </c>
      <c r="K196">
        <v>0.76290000000000002</v>
      </c>
      <c r="L196">
        <v>0</v>
      </c>
      <c r="M196">
        <v>0</v>
      </c>
      <c r="N196">
        <v>0.76139999999999997</v>
      </c>
      <c r="O196">
        <v>0</v>
      </c>
      <c r="P196">
        <v>0.97370000000000001</v>
      </c>
      <c r="Q196">
        <v>0.76139999999999997</v>
      </c>
      <c r="R196">
        <v>0.9355</v>
      </c>
      <c r="S196">
        <v>0.96050000000000002</v>
      </c>
      <c r="AJ196">
        <f>VLOOKUP(A196&amp;D196&amp;"-"&amp;E196,ActiveFunds!$AH$4:$AI$787,2,0)</f>
        <v>0</v>
      </c>
    </row>
    <row r="197" spans="1:36" x14ac:dyDescent="0.2">
      <c r="A197" t="s">
        <v>64</v>
      </c>
      <c r="B197" t="s">
        <v>6</v>
      </c>
      <c r="C197" t="s">
        <v>128</v>
      </c>
      <c r="D197" t="s">
        <v>108</v>
      </c>
      <c r="E197" t="s">
        <v>109</v>
      </c>
      <c r="F197" t="s">
        <v>494</v>
      </c>
      <c r="G197" t="s">
        <v>224</v>
      </c>
      <c r="I197" t="s">
        <v>172</v>
      </c>
      <c r="J197">
        <v>0</v>
      </c>
      <c r="K197">
        <v>0</v>
      </c>
      <c r="L197">
        <v>0</v>
      </c>
      <c r="M197">
        <v>0</v>
      </c>
      <c r="N197">
        <v>0</v>
      </c>
      <c r="O197">
        <v>0</v>
      </c>
      <c r="P197">
        <v>0</v>
      </c>
      <c r="Q197">
        <v>0</v>
      </c>
      <c r="R197">
        <v>0</v>
      </c>
      <c r="S197">
        <v>0</v>
      </c>
      <c r="AJ197">
        <f>VLOOKUP(A197&amp;D197&amp;"-"&amp;E197,ActiveFunds!$AH$4:$AI$787,2,0)</f>
        <v>0</v>
      </c>
    </row>
    <row r="198" spans="1:36" x14ac:dyDescent="0.2">
      <c r="A198" t="s">
        <v>64</v>
      </c>
      <c r="B198" t="s">
        <v>6</v>
      </c>
      <c r="C198" t="s">
        <v>128</v>
      </c>
      <c r="D198" t="s">
        <v>108</v>
      </c>
      <c r="E198" t="s">
        <v>110</v>
      </c>
      <c r="F198" t="s">
        <v>494</v>
      </c>
      <c r="G198" t="s">
        <v>224</v>
      </c>
      <c r="I198" t="s">
        <v>173</v>
      </c>
      <c r="J198">
        <v>0</v>
      </c>
      <c r="K198">
        <v>0</v>
      </c>
      <c r="L198">
        <v>0</v>
      </c>
      <c r="M198">
        <v>0</v>
      </c>
      <c r="N198">
        <v>0</v>
      </c>
      <c r="O198">
        <v>0</v>
      </c>
      <c r="P198">
        <v>0</v>
      </c>
      <c r="Q198">
        <v>0</v>
      </c>
      <c r="R198">
        <v>0</v>
      </c>
      <c r="S198">
        <v>0</v>
      </c>
      <c r="AJ198">
        <f>VLOOKUP(A198&amp;D198&amp;"-"&amp;E198,ActiveFunds!$AH$4:$AI$787,2,0)</f>
        <v>0</v>
      </c>
    </row>
    <row r="199" spans="1:36" x14ac:dyDescent="0.2">
      <c r="A199" t="s">
        <v>1357</v>
      </c>
      <c r="B199" t="s">
        <v>111</v>
      </c>
      <c r="C199" t="s">
        <v>128</v>
      </c>
      <c r="D199" t="s">
        <v>108</v>
      </c>
      <c r="E199" t="s">
        <v>104</v>
      </c>
      <c r="F199" t="s">
        <v>1356</v>
      </c>
      <c r="G199" t="s">
        <v>1361</v>
      </c>
      <c r="I199" t="s">
        <v>167</v>
      </c>
      <c r="J199">
        <v>0</v>
      </c>
      <c r="K199">
        <v>0</v>
      </c>
      <c r="L199">
        <v>0</v>
      </c>
      <c r="M199">
        <v>0</v>
      </c>
      <c r="N199">
        <v>0</v>
      </c>
      <c r="O199">
        <v>0</v>
      </c>
      <c r="P199">
        <v>0</v>
      </c>
      <c r="Q199">
        <v>0</v>
      </c>
      <c r="R199">
        <v>0</v>
      </c>
      <c r="S199">
        <v>0</v>
      </c>
      <c r="AJ199" t="e">
        <f>VLOOKUP(A199&amp;D199&amp;"-"&amp;E199,ActiveFunds!$AH$4:$AI$787,2,0)</f>
        <v>#N/A</v>
      </c>
    </row>
    <row r="200" spans="1:36" x14ac:dyDescent="0.2">
      <c r="A200" t="s">
        <v>1357</v>
      </c>
      <c r="B200" t="s">
        <v>5</v>
      </c>
      <c r="C200" t="s">
        <v>128</v>
      </c>
      <c r="D200" t="s">
        <v>108</v>
      </c>
      <c r="E200" t="s">
        <v>104</v>
      </c>
      <c r="F200" t="s">
        <v>1356</v>
      </c>
      <c r="G200" t="s">
        <v>198</v>
      </c>
      <c r="I200" t="s">
        <v>167</v>
      </c>
      <c r="J200">
        <v>0</v>
      </c>
      <c r="K200">
        <v>0</v>
      </c>
      <c r="L200">
        <v>0</v>
      </c>
      <c r="M200">
        <v>0</v>
      </c>
      <c r="N200">
        <v>0</v>
      </c>
      <c r="O200">
        <v>0</v>
      </c>
      <c r="P200">
        <v>0</v>
      </c>
      <c r="Q200">
        <v>0</v>
      </c>
      <c r="R200">
        <v>0</v>
      </c>
      <c r="S200">
        <v>0</v>
      </c>
      <c r="AJ200" t="e">
        <f>VLOOKUP(A200&amp;D200&amp;"-"&amp;E200,ActiveFunds!$AH$4:$AI$787,2,0)</f>
        <v>#N/A</v>
      </c>
    </row>
    <row r="201" spans="1:36" x14ac:dyDescent="0.2">
      <c r="A201" t="s">
        <v>1357</v>
      </c>
      <c r="B201" t="s">
        <v>199</v>
      </c>
      <c r="C201" t="s">
        <v>128</v>
      </c>
      <c r="D201" t="s">
        <v>108</v>
      </c>
      <c r="E201" t="s">
        <v>104</v>
      </c>
      <c r="F201" t="s">
        <v>1356</v>
      </c>
      <c r="G201" t="s">
        <v>1365</v>
      </c>
      <c r="I201" t="s">
        <v>167</v>
      </c>
      <c r="J201">
        <v>1</v>
      </c>
      <c r="K201">
        <v>1</v>
      </c>
      <c r="L201">
        <v>1</v>
      </c>
      <c r="M201">
        <v>1</v>
      </c>
      <c r="N201">
        <v>1</v>
      </c>
      <c r="O201">
        <v>1</v>
      </c>
      <c r="P201">
        <v>1</v>
      </c>
      <c r="Q201">
        <v>1</v>
      </c>
      <c r="R201">
        <v>1</v>
      </c>
      <c r="S201">
        <v>1</v>
      </c>
      <c r="AJ201" t="e">
        <f>VLOOKUP(A201&amp;D201&amp;"-"&amp;E201,ActiveFunds!$AH$4:$AI$787,2,0)</f>
        <v>#N/A</v>
      </c>
    </row>
    <row r="202" spans="1:36" x14ac:dyDescent="0.2">
      <c r="A202" t="s">
        <v>1357</v>
      </c>
      <c r="B202" t="s">
        <v>22</v>
      </c>
      <c r="C202" t="s">
        <v>128</v>
      </c>
      <c r="D202" t="s">
        <v>108</v>
      </c>
      <c r="E202" t="s">
        <v>104</v>
      </c>
      <c r="F202" t="s">
        <v>1356</v>
      </c>
      <c r="G202" t="s">
        <v>1366</v>
      </c>
      <c r="I202" t="s">
        <v>167</v>
      </c>
      <c r="J202">
        <v>0</v>
      </c>
      <c r="K202">
        <v>0</v>
      </c>
      <c r="L202">
        <v>0</v>
      </c>
      <c r="M202">
        <v>0</v>
      </c>
      <c r="N202">
        <v>0</v>
      </c>
      <c r="O202">
        <v>0</v>
      </c>
      <c r="P202">
        <v>0</v>
      </c>
      <c r="Q202">
        <v>0</v>
      </c>
      <c r="R202">
        <v>0</v>
      </c>
      <c r="S202">
        <v>0</v>
      </c>
      <c r="AJ202" t="e">
        <f>VLOOKUP(A202&amp;D202&amp;"-"&amp;E202,ActiveFunds!$AH$4:$AI$787,2,0)</f>
        <v>#N/A</v>
      </c>
    </row>
    <row r="203" spans="1:36" x14ac:dyDescent="0.2">
      <c r="A203" t="s">
        <v>65</v>
      </c>
      <c r="B203" t="s">
        <v>25</v>
      </c>
      <c r="C203" t="s">
        <v>128</v>
      </c>
      <c r="D203" t="s">
        <v>108</v>
      </c>
      <c r="E203" t="s">
        <v>104</v>
      </c>
      <c r="F203" t="s">
        <v>496</v>
      </c>
      <c r="G203" t="s">
        <v>225</v>
      </c>
      <c r="I203" t="s">
        <v>167</v>
      </c>
      <c r="J203" s="66">
        <v>0</v>
      </c>
      <c r="K203" s="66">
        <v>0</v>
      </c>
      <c r="L203" s="66">
        <v>0</v>
      </c>
      <c r="M203" s="66">
        <v>0</v>
      </c>
      <c r="N203" s="66">
        <v>0</v>
      </c>
      <c r="O203" s="66">
        <v>0</v>
      </c>
      <c r="P203" s="6">
        <v>2.3400000000000001E-2</v>
      </c>
      <c r="Q203" s="66">
        <v>0</v>
      </c>
      <c r="R203" s="6">
        <v>0</v>
      </c>
      <c r="S203" s="6">
        <v>0</v>
      </c>
      <c r="AJ203">
        <f>VLOOKUP(A203&amp;D203&amp;"-"&amp;E203,ActiveFunds!$AH$4:$AI$787,2,0)</f>
        <v>0</v>
      </c>
    </row>
    <row r="204" spans="1:36" x14ac:dyDescent="0.2">
      <c r="A204" t="s">
        <v>65</v>
      </c>
      <c r="B204" t="s">
        <v>226</v>
      </c>
      <c r="C204" t="s">
        <v>128</v>
      </c>
      <c r="D204" t="s">
        <v>108</v>
      </c>
      <c r="E204" t="s">
        <v>104</v>
      </c>
      <c r="F204" t="s">
        <v>496</v>
      </c>
      <c r="G204" t="s">
        <v>227</v>
      </c>
      <c r="I204" t="s">
        <v>167</v>
      </c>
      <c r="J204" s="66">
        <v>0</v>
      </c>
      <c r="K204" s="66">
        <v>0</v>
      </c>
      <c r="L204" s="66">
        <v>0</v>
      </c>
      <c r="M204" s="66">
        <v>0</v>
      </c>
      <c r="N204" s="66">
        <v>0</v>
      </c>
      <c r="O204" s="66">
        <v>0</v>
      </c>
      <c r="P204" s="6">
        <v>0.62890000000000001</v>
      </c>
      <c r="Q204" s="66">
        <v>0</v>
      </c>
      <c r="R204" s="6">
        <v>0</v>
      </c>
      <c r="S204" s="6">
        <v>0</v>
      </c>
      <c r="AJ204">
        <f>VLOOKUP(A204&amp;D204&amp;"-"&amp;E204,ActiveFunds!$AH$4:$AI$787,2,0)</f>
        <v>0</v>
      </c>
    </row>
    <row r="205" spans="1:36" x14ac:dyDescent="0.2">
      <c r="A205" t="s">
        <v>65</v>
      </c>
      <c r="B205" t="s">
        <v>62</v>
      </c>
      <c r="C205" t="s">
        <v>128</v>
      </c>
      <c r="D205" t="s">
        <v>108</v>
      </c>
      <c r="E205" t="s">
        <v>104</v>
      </c>
      <c r="F205" t="s">
        <v>496</v>
      </c>
      <c r="G205" t="s">
        <v>228</v>
      </c>
      <c r="I205" t="s">
        <v>167</v>
      </c>
      <c r="J205" s="66">
        <v>0</v>
      </c>
      <c r="K205" s="66">
        <v>0</v>
      </c>
      <c r="L205" s="66">
        <v>0</v>
      </c>
      <c r="M205" s="66">
        <v>0</v>
      </c>
      <c r="N205" s="66">
        <v>0</v>
      </c>
      <c r="O205" s="66">
        <v>0</v>
      </c>
      <c r="P205" s="6">
        <v>0.12909999999999999</v>
      </c>
      <c r="Q205" s="66">
        <v>0</v>
      </c>
      <c r="R205" s="6">
        <v>0</v>
      </c>
      <c r="S205" s="6">
        <v>0</v>
      </c>
      <c r="AJ205">
        <f>VLOOKUP(A205&amp;D205&amp;"-"&amp;E205,ActiveFunds!$AH$4:$AI$787,2,0)</f>
        <v>0</v>
      </c>
    </row>
    <row r="206" spans="1:36" x14ac:dyDescent="0.2">
      <c r="A206" t="s">
        <v>65</v>
      </c>
      <c r="B206" t="s">
        <v>229</v>
      </c>
      <c r="C206" t="s">
        <v>128</v>
      </c>
      <c r="D206" t="s">
        <v>108</v>
      </c>
      <c r="E206" t="s">
        <v>104</v>
      </c>
      <c r="F206" t="s">
        <v>496</v>
      </c>
      <c r="G206" t="s">
        <v>230</v>
      </c>
      <c r="I206" t="s">
        <v>167</v>
      </c>
      <c r="J206" s="66">
        <v>0</v>
      </c>
      <c r="K206" s="66">
        <v>0</v>
      </c>
      <c r="L206" s="66">
        <v>0</v>
      </c>
      <c r="M206" s="66">
        <v>0</v>
      </c>
      <c r="N206" s="66">
        <v>0</v>
      </c>
      <c r="O206" s="66">
        <v>0</v>
      </c>
      <c r="P206" s="6">
        <v>9.5999999999999992E-3</v>
      </c>
      <c r="Q206" s="66">
        <v>0</v>
      </c>
      <c r="R206" s="6">
        <v>0</v>
      </c>
      <c r="S206" s="6">
        <v>0</v>
      </c>
      <c r="AJ206">
        <f>VLOOKUP(A206&amp;D206&amp;"-"&amp;E206,ActiveFunds!$AH$4:$AI$787,2,0)</f>
        <v>0</v>
      </c>
    </row>
    <row r="207" spans="1:36" x14ac:dyDescent="0.2">
      <c r="A207" t="s">
        <v>65</v>
      </c>
      <c r="B207" t="s">
        <v>1335</v>
      </c>
      <c r="C207" t="s">
        <v>128</v>
      </c>
      <c r="D207" t="s">
        <v>108</v>
      </c>
      <c r="E207" t="s">
        <v>104</v>
      </c>
      <c r="F207" t="s">
        <v>496</v>
      </c>
      <c r="G207" t="s">
        <v>1338</v>
      </c>
      <c r="I207" t="s">
        <v>167</v>
      </c>
      <c r="J207" s="66">
        <v>0</v>
      </c>
      <c r="K207" s="66">
        <v>0</v>
      </c>
      <c r="L207" s="66">
        <v>0</v>
      </c>
      <c r="M207" s="66">
        <v>0</v>
      </c>
      <c r="N207" s="66">
        <v>0</v>
      </c>
      <c r="O207" s="66">
        <v>0</v>
      </c>
      <c r="P207" s="6">
        <v>0.1963</v>
      </c>
      <c r="Q207" s="66">
        <v>0</v>
      </c>
      <c r="R207" s="6">
        <v>0</v>
      </c>
      <c r="S207" s="6">
        <v>0</v>
      </c>
      <c r="AJ207">
        <f>VLOOKUP(A207&amp;D207&amp;"-"&amp;E207,ActiveFunds!$AH$4:$AI$787,2,0)</f>
        <v>0</v>
      </c>
    </row>
    <row r="208" spans="1:36" x14ac:dyDescent="0.2">
      <c r="A208" t="s">
        <v>65</v>
      </c>
      <c r="B208" t="s">
        <v>118</v>
      </c>
      <c r="C208" t="s">
        <v>128</v>
      </c>
      <c r="D208" t="s">
        <v>108</v>
      </c>
      <c r="E208" t="s">
        <v>104</v>
      </c>
      <c r="F208" t="s">
        <v>496</v>
      </c>
      <c r="G208" t="s">
        <v>231</v>
      </c>
      <c r="I208" t="s">
        <v>167</v>
      </c>
      <c r="J208" s="64">
        <v>1</v>
      </c>
      <c r="K208" s="64">
        <v>1</v>
      </c>
      <c r="L208" s="64">
        <v>1</v>
      </c>
      <c r="M208" s="64">
        <v>1</v>
      </c>
      <c r="N208" s="64">
        <v>1</v>
      </c>
      <c r="O208" s="64">
        <v>1</v>
      </c>
      <c r="P208" s="6">
        <v>0</v>
      </c>
      <c r="Q208" s="64">
        <v>1</v>
      </c>
      <c r="R208" s="6">
        <v>1</v>
      </c>
      <c r="S208" s="6">
        <v>1</v>
      </c>
      <c r="AJ208">
        <f>VLOOKUP(A208&amp;D208&amp;"-"&amp;E208,ActiveFunds!$AH$4:$AI$787,2,0)</f>
        <v>0</v>
      </c>
    </row>
    <row r="209" spans="1:36" x14ac:dyDescent="0.2">
      <c r="A209" t="s">
        <v>65</v>
      </c>
      <c r="B209" t="s">
        <v>232</v>
      </c>
      <c r="C209" t="s">
        <v>128</v>
      </c>
      <c r="D209" t="s">
        <v>108</v>
      </c>
      <c r="E209" t="s">
        <v>104</v>
      </c>
      <c r="F209" t="s">
        <v>496</v>
      </c>
      <c r="G209" t="s">
        <v>233</v>
      </c>
      <c r="I209" t="s">
        <v>167</v>
      </c>
      <c r="J209" s="66">
        <v>0</v>
      </c>
      <c r="K209" s="66">
        <v>0</v>
      </c>
      <c r="L209" s="66">
        <v>0</v>
      </c>
      <c r="M209" s="66">
        <v>0</v>
      </c>
      <c r="N209" s="66">
        <v>0</v>
      </c>
      <c r="O209" s="66">
        <v>0</v>
      </c>
      <c r="P209" s="6">
        <v>1.06E-2</v>
      </c>
      <c r="Q209" s="66">
        <v>0</v>
      </c>
      <c r="R209" s="6">
        <v>0</v>
      </c>
      <c r="S209" s="6">
        <v>0</v>
      </c>
      <c r="AJ209">
        <f>VLOOKUP(A209&amp;D209&amp;"-"&amp;E209,ActiveFunds!$AH$4:$AI$787,2,0)</f>
        <v>0</v>
      </c>
    </row>
    <row r="210" spans="1:36" x14ac:dyDescent="0.2">
      <c r="A210" t="s">
        <v>65</v>
      </c>
      <c r="B210" t="s">
        <v>226</v>
      </c>
      <c r="C210" t="s">
        <v>128</v>
      </c>
      <c r="D210" t="s">
        <v>1339</v>
      </c>
      <c r="E210" t="s">
        <v>104</v>
      </c>
      <c r="F210" t="s">
        <v>496</v>
      </c>
      <c r="G210" t="s">
        <v>227</v>
      </c>
      <c r="I210" t="s">
        <v>617</v>
      </c>
      <c r="J210" s="66">
        <v>0</v>
      </c>
      <c r="K210" s="66">
        <v>0</v>
      </c>
      <c r="L210" s="66">
        <v>0</v>
      </c>
      <c r="M210" s="66">
        <v>0</v>
      </c>
      <c r="N210" s="66">
        <v>0</v>
      </c>
      <c r="O210" s="66">
        <v>0</v>
      </c>
      <c r="P210" s="6">
        <v>2E-3</v>
      </c>
      <c r="Q210" s="66">
        <v>0</v>
      </c>
      <c r="R210" s="6">
        <v>0</v>
      </c>
      <c r="S210" s="6">
        <v>0</v>
      </c>
      <c r="AJ210">
        <f>VLOOKUP(A210&amp;D210&amp;"-"&amp;E210,ActiveFunds!$AH$4:$AI$787,2,0)</f>
        <v>0</v>
      </c>
    </row>
    <row r="211" spans="1:36" x14ac:dyDescent="0.2">
      <c r="A211" t="s">
        <v>65</v>
      </c>
      <c r="B211" t="s">
        <v>62</v>
      </c>
      <c r="C211" t="s">
        <v>128</v>
      </c>
      <c r="D211" t="s">
        <v>1340</v>
      </c>
      <c r="E211" t="s">
        <v>102</v>
      </c>
      <c r="F211" t="s">
        <v>496</v>
      </c>
      <c r="G211" t="s">
        <v>228</v>
      </c>
      <c r="I211" t="s">
        <v>754</v>
      </c>
      <c r="J211" s="66">
        <v>0</v>
      </c>
      <c r="K211" s="66">
        <v>0</v>
      </c>
      <c r="L211" s="66">
        <v>0</v>
      </c>
      <c r="M211" s="66">
        <v>0</v>
      </c>
      <c r="N211" s="66">
        <v>0</v>
      </c>
      <c r="O211" s="66">
        <v>0</v>
      </c>
      <c r="P211" s="6">
        <v>1E-4</v>
      </c>
      <c r="Q211" s="66">
        <v>0</v>
      </c>
      <c r="R211" s="6">
        <v>0</v>
      </c>
      <c r="S211" s="6">
        <v>0</v>
      </c>
      <c r="AJ211">
        <f>VLOOKUP(A211&amp;D211&amp;"-"&amp;E211,ActiveFunds!$AH$4:$AI$787,2,0)</f>
        <v>0</v>
      </c>
    </row>
    <row r="212" spans="1:36" x14ac:dyDescent="0.2">
      <c r="A212" t="str">
        <f t="shared" ref="A212:A243" si="30">LEFT(F212,3)</f>
        <v>315</v>
      </c>
      <c r="B212" t="str">
        <f t="shared" ref="B212:B243" si="31">IF(G212="","",LEFT(G212,3))</f>
        <v/>
      </c>
      <c r="C212" t="str">
        <f t="shared" ref="C212:C243" si="32">IF(H212="","",LEFT(H212,4))</f>
        <v/>
      </c>
      <c r="D212" t="str">
        <f t="shared" ref="D212:D243" si="33">LEFT(I212,3)</f>
        <v>001</v>
      </c>
      <c r="E212" t="str">
        <f t="shared" ref="E212:E243" si="34">MID(I212,5,1)</f>
        <v>1</v>
      </c>
      <c r="F212" s="63" t="s">
        <v>498</v>
      </c>
      <c r="G212" s="4"/>
      <c r="H212" s="4"/>
      <c r="I212" s="4" t="s">
        <v>167</v>
      </c>
      <c r="J212" s="64">
        <v>0.19</v>
      </c>
      <c r="K212" s="64">
        <v>0.19</v>
      </c>
      <c r="L212" s="64">
        <v>0.19</v>
      </c>
      <c r="M212" s="64">
        <v>0.19</v>
      </c>
      <c r="N212" s="64">
        <v>0.19</v>
      </c>
      <c r="O212" s="64">
        <v>0.94</v>
      </c>
      <c r="P212" s="64">
        <v>0.19</v>
      </c>
      <c r="Q212" s="64">
        <v>0.19</v>
      </c>
      <c r="R212" s="6">
        <v>0.19</v>
      </c>
      <c r="S212" s="6">
        <v>0.19</v>
      </c>
      <c r="AJ212">
        <f>VLOOKUP(A212&amp;D212&amp;"-"&amp;E212,ActiveFunds!$AH$4:$AI$787,2,0)</f>
        <v>0</v>
      </c>
    </row>
    <row r="213" spans="1:36" x14ac:dyDescent="0.2">
      <c r="A213" t="str">
        <f t="shared" si="30"/>
        <v>315</v>
      </c>
      <c r="B213" t="str">
        <f t="shared" si="31"/>
        <v/>
      </c>
      <c r="C213" t="str">
        <f t="shared" si="32"/>
        <v/>
      </c>
      <c r="D213" t="str">
        <f t="shared" si="33"/>
        <v>001</v>
      </c>
      <c r="E213" t="str">
        <f t="shared" si="34"/>
        <v>2</v>
      </c>
      <c r="F213" s="63" t="s">
        <v>498</v>
      </c>
      <c r="G213" s="4"/>
      <c r="H213" s="4"/>
      <c r="I213" s="4" t="s">
        <v>172</v>
      </c>
      <c r="J213" s="64">
        <v>0.75</v>
      </c>
      <c r="K213" s="64">
        <v>0.75</v>
      </c>
      <c r="L213" s="64">
        <v>0.75</v>
      </c>
      <c r="M213" s="64">
        <v>0.75</v>
      </c>
      <c r="N213" s="64">
        <v>0.75</v>
      </c>
      <c r="O213" s="64">
        <v>0</v>
      </c>
      <c r="P213" s="64">
        <v>0.75</v>
      </c>
      <c r="Q213" s="64">
        <v>0.75</v>
      </c>
      <c r="R213" s="6">
        <v>0.75</v>
      </c>
      <c r="S213" s="6">
        <v>0.75</v>
      </c>
      <c r="AJ213">
        <f>VLOOKUP(A213&amp;D213&amp;"-"&amp;E213,ActiveFunds!$AH$4:$AI$787,2,0)</f>
        <v>0</v>
      </c>
    </row>
    <row r="214" spans="1:36" x14ac:dyDescent="0.2">
      <c r="A214" t="str">
        <f t="shared" si="30"/>
        <v>315</v>
      </c>
      <c r="B214" t="str">
        <f t="shared" si="31"/>
        <v/>
      </c>
      <c r="C214" t="str">
        <f t="shared" si="32"/>
        <v/>
      </c>
      <c r="D214" t="str">
        <f t="shared" si="33"/>
        <v>02H</v>
      </c>
      <c r="E214" t="str">
        <f t="shared" si="34"/>
        <v>6</v>
      </c>
      <c r="F214" s="63" t="s">
        <v>498</v>
      </c>
      <c r="G214" s="4"/>
      <c r="H214" s="4"/>
      <c r="I214" s="4" t="s">
        <v>346</v>
      </c>
      <c r="J214" s="64">
        <v>0.06</v>
      </c>
      <c r="K214" s="64">
        <v>0.06</v>
      </c>
      <c r="L214" s="64">
        <v>0.06</v>
      </c>
      <c r="M214" s="64">
        <v>0.06</v>
      </c>
      <c r="N214" s="64">
        <v>0.06</v>
      </c>
      <c r="O214" s="64">
        <v>0.06</v>
      </c>
      <c r="P214" s="64">
        <v>0.06</v>
      </c>
      <c r="Q214" s="64">
        <v>0.06</v>
      </c>
      <c r="R214" s="6">
        <v>0.06</v>
      </c>
      <c r="S214" s="6">
        <v>0.06</v>
      </c>
      <c r="AJ214">
        <f>VLOOKUP(A214&amp;D214&amp;"-"&amp;E214,ActiveFunds!$AH$4:$AI$787,2,0)</f>
        <v>0</v>
      </c>
    </row>
    <row r="215" spans="1:36" x14ac:dyDescent="0.2">
      <c r="A215" t="str">
        <f t="shared" si="30"/>
        <v>340</v>
      </c>
      <c r="B215" t="str">
        <f t="shared" si="31"/>
        <v>PCA</v>
      </c>
      <c r="C215" t="str">
        <f t="shared" si="32"/>
        <v/>
      </c>
      <c r="D215" t="str">
        <f t="shared" si="33"/>
        <v>001</v>
      </c>
      <c r="E215" t="str">
        <f t="shared" si="34"/>
        <v>1</v>
      </c>
      <c r="F215" s="36" t="s">
        <v>501</v>
      </c>
      <c r="G215" t="s">
        <v>234</v>
      </c>
      <c r="I215" s="4" t="s">
        <v>167</v>
      </c>
      <c r="J215" s="70">
        <v>0.45900000000000002</v>
      </c>
      <c r="K215" s="70">
        <v>0.45900000000000002</v>
      </c>
      <c r="L215" s="70">
        <v>0.45900000000000002</v>
      </c>
      <c r="M215" s="70">
        <v>0.45900000000000002</v>
      </c>
      <c r="N215" s="70">
        <v>0.45900000000000002</v>
      </c>
      <c r="O215" s="70">
        <v>0.46899999999999997</v>
      </c>
      <c r="P215" s="70">
        <v>0.45900000000000002</v>
      </c>
      <c r="Q215" s="70">
        <v>0.45900000000000002</v>
      </c>
      <c r="R215" s="6">
        <v>0.45900000000000002</v>
      </c>
      <c r="S215" s="6">
        <v>0.45900000000000002</v>
      </c>
      <c r="AJ215">
        <f>VLOOKUP(A215&amp;D215&amp;"-"&amp;E215,ActiveFunds!$AH$4:$AI$787,2,0)</f>
        <v>0</v>
      </c>
    </row>
    <row r="216" spans="1:36" x14ac:dyDescent="0.2">
      <c r="A216" t="str">
        <f t="shared" si="30"/>
        <v>340</v>
      </c>
      <c r="B216" t="str">
        <f t="shared" si="31"/>
        <v>PCA</v>
      </c>
      <c r="C216" t="str">
        <f t="shared" si="32"/>
        <v/>
      </c>
      <c r="D216" t="str">
        <f t="shared" si="33"/>
        <v>001</v>
      </c>
      <c r="E216" t="str">
        <f t="shared" si="34"/>
        <v>2</v>
      </c>
      <c r="F216" s="36" t="s">
        <v>501</v>
      </c>
      <c r="G216" t="s">
        <v>234</v>
      </c>
      <c r="I216" s="4" t="s">
        <v>172</v>
      </c>
      <c r="J216" s="70">
        <v>0.01</v>
      </c>
      <c r="K216" s="70">
        <v>0.01</v>
      </c>
      <c r="L216" s="70">
        <v>0.01</v>
      </c>
      <c r="M216" s="70">
        <v>0.01</v>
      </c>
      <c r="N216" s="70">
        <v>0.01</v>
      </c>
      <c r="O216" s="70">
        <v>0</v>
      </c>
      <c r="P216" s="70">
        <v>0.01</v>
      </c>
      <c r="Q216" s="70">
        <v>0.01</v>
      </c>
      <c r="R216" s="6">
        <v>0.01</v>
      </c>
      <c r="S216" s="6">
        <v>0.01</v>
      </c>
      <c r="AJ216">
        <f>VLOOKUP(A216&amp;D216&amp;"-"&amp;E216,ActiveFunds!$AH$4:$AI$787,2,0)</f>
        <v>0</v>
      </c>
    </row>
    <row r="217" spans="1:36" x14ac:dyDescent="0.2">
      <c r="A217" t="str">
        <f t="shared" si="30"/>
        <v>340</v>
      </c>
      <c r="B217" t="str">
        <f t="shared" si="31"/>
        <v>SFA</v>
      </c>
      <c r="C217" t="str">
        <f t="shared" si="32"/>
        <v/>
      </c>
      <c r="D217" t="str">
        <f t="shared" si="33"/>
        <v>001</v>
      </c>
      <c r="E217" t="str">
        <f t="shared" si="34"/>
        <v>1</v>
      </c>
      <c r="F217" s="36" t="s">
        <v>501</v>
      </c>
      <c r="G217" t="s">
        <v>235</v>
      </c>
      <c r="I217" s="4" t="s">
        <v>167</v>
      </c>
      <c r="J217" s="70">
        <v>1.2999999999999999E-2</v>
      </c>
      <c r="K217" s="70">
        <v>1.2999999999999999E-2</v>
      </c>
      <c r="L217" s="70">
        <v>1.2999999999999999E-2</v>
      </c>
      <c r="M217" s="70">
        <v>1.2999999999999999E-2</v>
      </c>
      <c r="N217" s="70">
        <v>1.2999999999999999E-2</v>
      </c>
      <c r="O217" s="70">
        <v>9.5000000000000001E-2</v>
      </c>
      <c r="P217" s="70">
        <v>1.2999999999999999E-2</v>
      </c>
      <c r="Q217" s="70">
        <v>1.2999999999999999E-2</v>
      </c>
      <c r="R217" s="6">
        <v>1.2999999999999999E-2</v>
      </c>
      <c r="S217" s="6">
        <v>1.2999999999999999E-2</v>
      </c>
      <c r="AJ217">
        <f>VLOOKUP(A217&amp;D217&amp;"-"&amp;E217,ActiveFunds!$AH$4:$AI$787,2,0)</f>
        <v>0</v>
      </c>
    </row>
    <row r="218" spans="1:36" x14ac:dyDescent="0.2">
      <c r="A218" t="str">
        <f t="shared" si="30"/>
        <v>340</v>
      </c>
      <c r="B218" t="str">
        <f t="shared" si="31"/>
        <v>SFA</v>
      </c>
      <c r="C218" t="str">
        <f t="shared" si="32"/>
        <v/>
      </c>
      <c r="D218" t="str">
        <f t="shared" si="33"/>
        <v>001</v>
      </c>
      <c r="E218" t="str">
        <f t="shared" si="34"/>
        <v>2</v>
      </c>
      <c r="F218" s="36" t="s">
        <v>501</v>
      </c>
      <c r="G218" t="s">
        <v>235</v>
      </c>
      <c r="I218" s="4" t="s">
        <v>172</v>
      </c>
      <c r="J218" s="70">
        <v>8.2000000000000003E-2</v>
      </c>
      <c r="K218" s="70">
        <v>8.2000000000000003E-2</v>
      </c>
      <c r="L218" s="70">
        <v>8.2000000000000003E-2</v>
      </c>
      <c r="M218" s="70">
        <v>8.2000000000000003E-2</v>
      </c>
      <c r="N218" s="70">
        <v>8.2000000000000003E-2</v>
      </c>
      <c r="O218" s="70">
        <v>0</v>
      </c>
      <c r="P218" s="70">
        <v>8.2000000000000003E-2</v>
      </c>
      <c r="Q218" s="70">
        <v>8.2000000000000003E-2</v>
      </c>
      <c r="R218" s="6">
        <v>8.2000000000000003E-2</v>
      </c>
      <c r="S218" s="6">
        <v>8.2000000000000003E-2</v>
      </c>
      <c r="AJ218">
        <f>VLOOKUP(A218&amp;D218&amp;"-"&amp;E218,ActiveFunds!$AH$4:$AI$787,2,0)</f>
        <v>0</v>
      </c>
    </row>
    <row r="219" spans="1:36" x14ac:dyDescent="0.2">
      <c r="A219" t="str">
        <f t="shared" si="30"/>
        <v>340</v>
      </c>
      <c r="B219" t="str">
        <f t="shared" si="31"/>
        <v>SFA</v>
      </c>
      <c r="C219" t="str">
        <f t="shared" si="32"/>
        <v/>
      </c>
      <c r="D219" t="str">
        <f t="shared" si="33"/>
        <v>496</v>
      </c>
      <c r="E219" t="str">
        <f t="shared" si="34"/>
        <v>6</v>
      </c>
      <c r="F219" s="36" t="s">
        <v>501</v>
      </c>
      <c r="G219" t="s">
        <v>235</v>
      </c>
      <c r="I219" s="4" t="s">
        <v>828</v>
      </c>
      <c r="J219" s="70">
        <v>1.7000000000000001E-2</v>
      </c>
      <c r="K219" s="70">
        <v>1.7000000000000001E-2</v>
      </c>
      <c r="L219" s="70">
        <v>1.7000000000000001E-2</v>
      </c>
      <c r="M219" s="70">
        <v>1.7000000000000001E-2</v>
      </c>
      <c r="N219" s="70">
        <v>1.7000000000000001E-2</v>
      </c>
      <c r="O219" s="70">
        <v>1.7000000000000001E-2</v>
      </c>
      <c r="P219" s="70">
        <v>1.7000000000000001E-2</v>
      </c>
      <c r="Q219" s="70">
        <v>1.7000000000000001E-2</v>
      </c>
      <c r="R219" s="6">
        <v>1.7000000000000001E-2</v>
      </c>
      <c r="S219" s="6">
        <v>1.7000000000000001E-2</v>
      </c>
      <c r="AJ219">
        <f>VLOOKUP(A219&amp;D219&amp;"-"&amp;E219,ActiveFunds!$AH$4:$AI$787,2,0)</f>
        <v>0</v>
      </c>
    </row>
    <row r="220" spans="1:36" x14ac:dyDescent="0.2">
      <c r="A220" t="str">
        <f t="shared" si="30"/>
        <v>340</v>
      </c>
      <c r="B220" t="str">
        <f t="shared" si="31"/>
        <v>SFA</v>
      </c>
      <c r="C220" t="str">
        <f t="shared" si="32"/>
        <v/>
      </c>
      <c r="D220" t="str">
        <f t="shared" si="33"/>
        <v>747</v>
      </c>
      <c r="E220" t="str">
        <f t="shared" si="34"/>
        <v>6</v>
      </c>
      <c r="F220" s="36" t="s">
        <v>501</v>
      </c>
      <c r="G220" t="s">
        <v>235</v>
      </c>
      <c r="I220" s="4" t="s">
        <v>865</v>
      </c>
      <c r="J220" s="70">
        <v>3.5000000000000003E-2</v>
      </c>
      <c r="K220" s="70">
        <v>3.5000000000000003E-2</v>
      </c>
      <c r="L220" s="70">
        <v>3.5000000000000003E-2</v>
      </c>
      <c r="M220" s="70">
        <v>3.5000000000000003E-2</v>
      </c>
      <c r="N220" s="70">
        <v>3.5000000000000003E-2</v>
      </c>
      <c r="O220" s="70">
        <v>3.5000000000000003E-2</v>
      </c>
      <c r="P220" s="70">
        <v>3.5000000000000003E-2</v>
      </c>
      <c r="Q220" s="70">
        <v>3.5000000000000003E-2</v>
      </c>
      <c r="R220" s="6">
        <v>3.5000000000000003E-2</v>
      </c>
      <c r="S220" s="6">
        <v>3.5000000000000003E-2</v>
      </c>
      <c r="AJ220">
        <f>VLOOKUP(A220&amp;D220&amp;"-"&amp;E220,ActiveFunds!$AH$4:$AI$787,2,0)</f>
        <v>0</v>
      </c>
    </row>
    <row r="221" spans="1:36" x14ac:dyDescent="0.2">
      <c r="A221" t="str">
        <f t="shared" si="30"/>
        <v>340</v>
      </c>
      <c r="B221" t="str">
        <f t="shared" si="31"/>
        <v>SFA</v>
      </c>
      <c r="C221" t="str">
        <f t="shared" si="32"/>
        <v/>
      </c>
      <c r="D221" t="str">
        <f t="shared" si="33"/>
        <v>788</v>
      </c>
      <c r="E221" t="str">
        <f t="shared" si="34"/>
        <v>6</v>
      </c>
      <c r="F221" s="36" t="s">
        <v>501</v>
      </c>
      <c r="G221" t="s">
        <v>235</v>
      </c>
      <c r="I221" s="4" t="s">
        <v>872</v>
      </c>
      <c r="J221" s="70">
        <v>0.38400000000000001</v>
      </c>
      <c r="K221" s="70">
        <v>0.38400000000000001</v>
      </c>
      <c r="L221" s="70">
        <v>0.38400000000000001</v>
      </c>
      <c r="M221" s="70">
        <v>0.38400000000000001</v>
      </c>
      <c r="N221" s="70">
        <v>0.38400000000000001</v>
      </c>
      <c r="O221" s="70">
        <v>0.38400000000000001</v>
      </c>
      <c r="P221" s="70">
        <v>0.38400000000000001</v>
      </c>
      <c r="Q221" s="70">
        <v>0.38400000000000001</v>
      </c>
      <c r="R221" s="6">
        <v>0.38400000000000001</v>
      </c>
      <c r="S221" s="6">
        <v>0.38400000000000001</v>
      </c>
      <c r="AJ221">
        <f>VLOOKUP(A221&amp;D221&amp;"-"&amp;E221,ActiveFunds!$AH$4:$AI$787,2,0)</f>
        <v>0</v>
      </c>
    </row>
    <row r="222" spans="1:36" x14ac:dyDescent="0.2">
      <c r="A222" t="str">
        <f t="shared" si="30"/>
        <v>341</v>
      </c>
      <c r="B222" t="str">
        <f t="shared" si="31"/>
        <v/>
      </c>
      <c r="C222" t="str">
        <f t="shared" si="32"/>
        <v/>
      </c>
      <c r="D222" t="str">
        <f t="shared" si="33"/>
        <v>548</v>
      </c>
      <c r="E222" t="str">
        <f t="shared" si="34"/>
        <v>6</v>
      </c>
      <c r="F222" s="63" t="s">
        <v>504</v>
      </c>
      <c r="G222" s="4"/>
      <c r="H222" s="4"/>
      <c r="I222" s="4" t="s">
        <v>845</v>
      </c>
      <c r="J222" s="64">
        <v>1</v>
      </c>
      <c r="K222" s="64">
        <v>1</v>
      </c>
      <c r="L222" s="64">
        <v>1</v>
      </c>
      <c r="M222" s="64">
        <v>1</v>
      </c>
      <c r="N222" s="64">
        <v>1</v>
      </c>
      <c r="O222" s="64">
        <v>1</v>
      </c>
      <c r="P222" s="64">
        <v>1</v>
      </c>
      <c r="Q222" s="64">
        <v>1</v>
      </c>
      <c r="R222" s="6">
        <v>1</v>
      </c>
      <c r="S222" s="6">
        <v>1</v>
      </c>
      <c r="AJ222">
        <f>VLOOKUP(A222&amp;D222&amp;"-"&amp;E222,ActiveFunds!$AH$4:$AI$787,2,0)</f>
        <v>0</v>
      </c>
    </row>
    <row r="223" spans="1:36" x14ac:dyDescent="0.2">
      <c r="A223" t="str">
        <f t="shared" si="30"/>
        <v>350</v>
      </c>
      <c r="B223" t="str">
        <f t="shared" si="31"/>
        <v>010</v>
      </c>
      <c r="C223" t="str">
        <f t="shared" si="32"/>
        <v/>
      </c>
      <c r="D223" t="str">
        <f t="shared" si="33"/>
        <v>001</v>
      </c>
      <c r="E223" t="str">
        <f t="shared" si="34"/>
        <v>1</v>
      </c>
      <c r="F223" s="36" t="s">
        <v>506</v>
      </c>
      <c r="G223" t="s">
        <v>236</v>
      </c>
      <c r="I223" s="4" t="s">
        <v>167</v>
      </c>
      <c r="J223" s="71">
        <v>1</v>
      </c>
      <c r="K223" s="71">
        <v>1</v>
      </c>
      <c r="L223" s="71">
        <v>1</v>
      </c>
      <c r="M223" s="71">
        <v>1</v>
      </c>
      <c r="N223" s="71">
        <v>1</v>
      </c>
      <c r="O223" s="71">
        <v>1</v>
      </c>
      <c r="P223" s="71">
        <v>1</v>
      </c>
      <c r="Q223" s="71">
        <v>1</v>
      </c>
      <c r="R223" s="6">
        <v>1</v>
      </c>
      <c r="S223" s="6">
        <v>1</v>
      </c>
      <c r="AJ223">
        <f>VLOOKUP(A223&amp;D223&amp;"-"&amp;E223,ActiveFunds!$AH$4:$AI$787,2,0)</f>
        <v>0</v>
      </c>
    </row>
    <row r="224" spans="1:36" x14ac:dyDescent="0.2">
      <c r="A224" t="str">
        <f t="shared" si="30"/>
        <v>351</v>
      </c>
      <c r="B224" t="str">
        <f t="shared" si="31"/>
        <v/>
      </c>
      <c r="C224" t="str">
        <f t="shared" si="32"/>
        <v/>
      </c>
      <c r="D224" t="str">
        <f t="shared" si="33"/>
        <v>001</v>
      </c>
      <c r="E224" t="str">
        <f t="shared" si="34"/>
        <v>1</v>
      </c>
      <c r="F224" s="63" t="s">
        <v>509</v>
      </c>
      <c r="G224" s="4"/>
      <c r="H224" s="4"/>
      <c r="I224" s="4" t="s">
        <v>167</v>
      </c>
      <c r="J224" s="64">
        <v>1</v>
      </c>
      <c r="K224" s="64">
        <v>1</v>
      </c>
      <c r="L224" s="64">
        <v>1</v>
      </c>
      <c r="M224" s="64">
        <v>1</v>
      </c>
      <c r="N224" s="64">
        <v>1</v>
      </c>
      <c r="O224" s="64">
        <v>1</v>
      </c>
      <c r="P224" s="64">
        <v>1</v>
      </c>
      <c r="Q224" s="64">
        <v>1</v>
      </c>
      <c r="R224" s="6">
        <v>1</v>
      </c>
      <c r="S224" s="6">
        <v>1</v>
      </c>
      <c r="AJ224">
        <f>VLOOKUP(A224&amp;D224&amp;"-"&amp;E224,ActiveFunds!$AH$4:$AI$787,2,0)</f>
        <v>0</v>
      </c>
    </row>
    <row r="225" spans="1:36" x14ac:dyDescent="0.2">
      <c r="A225" t="str">
        <f t="shared" si="30"/>
        <v>353</v>
      </c>
      <c r="B225" t="str">
        <f t="shared" si="31"/>
        <v/>
      </c>
      <c r="C225" t="str">
        <f t="shared" si="32"/>
        <v/>
      </c>
      <c r="D225" t="str">
        <f t="shared" si="33"/>
        <v>001</v>
      </c>
      <c r="E225" t="str">
        <f t="shared" si="34"/>
        <v>1</v>
      </c>
      <c r="F225" s="63" t="s">
        <v>511</v>
      </c>
      <c r="G225" s="4"/>
      <c r="H225" s="4"/>
      <c r="I225" s="4" t="s">
        <v>167</v>
      </c>
      <c r="J225" s="64">
        <v>1</v>
      </c>
      <c r="K225" s="64">
        <v>1</v>
      </c>
      <c r="L225" s="64">
        <v>1</v>
      </c>
      <c r="M225" s="64">
        <v>1</v>
      </c>
      <c r="N225" s="64">
        <v>1</v>
      </c>
      <c r="O225" s="64">
        <v>1</v>
      </c>
      <c r="P225" s="64">
        <v>1</v>
      </c>
      <c r="Q225" s="64">
        <v>1</v>
      </c>
      <c r="R225" s="6">
        <v>1</v>
      </c>
      <c r="S225" s="6">
        <v>1</v>
      </c>
      <c r="AJ225">
        <f>VLOOKUP(A225&amp;D225&amp;"-"&amp;E225,ActiveFunds!$AH$4:$AI$787,2,0)</f>
        <v>0</v>
      </c>
    </row>
    <row r="226" spans="1:36" x14ac:dyDescent="0.2">
      <c r="A226" t="str">
        <f t="shared" si="30"/>
        <v>354</v>
      </c>
      <c r="B226" t="str">
        <f t="shared" si="31"/>
        <v/>
      </c>
      <c r="C226" t="str">
        <f t="shared" si="32"/>
        <v/>
      </c>
      <c r="D226" t="str">
        <f t="shared" si="33"/>
        <v>001</v>
      </c>
      <c r="E226" t="str">
        <f t="shared" si="34"/>
        <v>1</v>
      </c>
      <c r="F226" s="63" t="s">
        <v>513</v>
      </c>
      <c r="G226" s="4"/>
      <c r="H226" s="4"/>
      <c r="I226" s="4" t="s">
        <v>167</v>
      </c>
      <c r="J226" s="64">
        <v>0.52</v>
      </c>
      <c r="K226" s="64">
        <v>0.52</v>
      </c>
      <c r="L226" s="64">
        <v>0.52</v>
      </c>
      <c r="M226" s="64">
        <v>0.52</v>
      </c>
      <c r="N226" s="64">
        <v>0.52</v>
      </c>
      <c r="O226" s="64">
        <v>0.98</v>
      </c>
      <c r="P226" s="64">
        <v>0.52</v>
      </c>
      <c r="Q226" s="64">
        <v>0.52</v>
      </c>
      <c r="R226" s="6">
        <v>0.52</v>
      </c>
      <c r="S226" s="6">
        <v>0.52</v>
      </c>
      <c r="AJ226">
        <f>VLOOKUP(A226&amp;D226&amp;"-"&amp;E226,ActiveFunds!$AH$4:$AI$787,2,0)</f>
        <v>0</v>
      </c>
    </row>
    <row r="227" spans="1:36" x14ac:dyDescent="0.2">
      <c r="A227" t="str">
        <f t="shared" si="30"/>
        <v>354</v>
      </c>
      <c r="B227" t="str">
        <f t="shared" si="31"/>
        <v/>
      </c>
      <c r="C227" t="str">
        <f t="shared" si="32"/>
        <v/>
      </c>
      <c r="D227" t="str">
        <f t="shared" si="33"/>
        <v>001</v>
      </c>
      <c r="E227" t="str">
        <f t="shared" si="34"/>
        <v>2</v>
      </c>
      <c r="F227" s="63" t="s">
        <v>513</v>
      </c>
      <c r="G227" s="4"/>
      <c r="H227" s="4"/>
      <c r="I227" s="4" t="s">
        <v>172</v>
      </c>
      <c r="J227" s="64">
        <v>0.46</v>
      </c>
      <c r="K227" s="64">
        <v>0.46</v>
      </c>
      <c r="L227" s="64">
        <v>0.46</v>
      </c>
      <c r="M227" s="64">
        <v>0.46</v>
      </c>
      <c r="N227" s="64">
        <v>0.46</v>
      </c>
      <c r="O227" s="64">
        <v>0</v>
      </c>
      <c r="P227" s="64">
        <v>0.46</v>
      </c>
      <c r="Q227" s="64">
        <v>0.46</v>
      </c>
      <c r="R227" s="6">
        <v>0.46</v>
      </c>
      <c r="S227" s="6">
        <v>0.46</v>
      </c>
      <c r="AJ227">
        <f>VLOOKUP(A227&amp;D227&amp;"-"&amp;E227,ActiveFunds!$AH$4:$AI$787,2,0)</f>
        <v>0</v>
      </c>
    </row>
    <row r="228" spans="1:36" x14ac:dyDescent="0.2">
      <c r="A228" t="str">
        <f t="shared" si="30"/>
        <v>354</v>
      </c>
      <c r="B228" t="str">
        <f t="shared" si="31"/>
        <v/>
      </c>
      <c r="C228" t="str">
        <f t="shared" si="32"/>
        <v/>
      </c>
      <c r="D228" t="str">
        <f t="shared" si="33"/>
        <v>503</v>
      </c>
      <c r="E228" t="str">
        <f t="shared" si="34"/>
        <v>6</v>
      </c>
      <c r="F228" s="63" t="s">
        <v>513</v>
      </c>
      <c r="G228" s="4"/>
      <c r="H228" s="4"/>
      <c r="I228" s="4" t="s">
        <v>829</v>
      </c>
      <c r="J228" s="64">
        <v>0.02</v>
      </c>
      <c r="K228" s="64">
        <v>0.02</v>
      </c>
      <c r="L228" s="64">
        <v>0.02</v>
      </c>
      <c r="M228" s="64">
        <v>0.02</v>
      </c>
      <c r="N228" s="64">
        <v>0.02</v>
      </c>
      <c r="O228" s="64">
        <v>0.02</v>
      </c>
      <c r="P228" s="64">
        <v>0.02</v>
      </c>
      <c r="Q228" s="64">
        <v>0.02</v>
      </c>
      <c r="R228" s="6">
        <v>0.02</v>
      </c>
      <c r="S228" s="6">
        <v>0.02</v>
      </c>
      <c r="AJ228">
        <f>VLOOKUP(A228&amp;D228&amp;"-"&amp;E228,ActiveFunds!$AH$4:$AI$787,2,0)</f>
        <v>0</v>
      </c>
    </row>
    <row r="229" spans="1:36" x14ac:dyDescent="0.2">
      <c r="A229" t="str">
        <f t="shared" si="30"/>
        <v>355</v>
      </c>
      <c r="B229" t="str">
        <f t="shared" si="31"/>
        <v/>
      </c>
      <c r="C229" t="str">
        <f t="shared" si="32"/>
        <v/>
      </c>
      <c r="D229" t="str">
        <f t="shared" si="33"/>
        <v>001</v>
      </c>
      <c r="E229" t="str">
        <f t="shared" si="34"/>
        <v>1</v>
      </c>
      <c r="F229" s="63" t="s">
        <v>514</v>
      </c>
      <c r="G229" s="4"/>
      <c r="H229" s="4"/>
      <c r="I229" s="4" t="s">
        <v>167</v>
      </c>
      <c r="J229" s="64">
        <v>1</v>
      </c>
      <c r="K229" s="64">
        <v>1</v>
      </c>
      <c r="L229" s="64">
        <v>1</v>
      </c>
      <c r="M229" s="64">
        <v>1</v>
      </c>
      <c r="N229" s="64">
        <v>1</v>
      </c>
      <c r="O229" s="64">
        <v>1</v>
      </c>
      <c r="P229" s="64">
        <v>1</v>
      </c>
      <c r="Q229" s="64">
        <v>1</v>
      </c>
      <c r="R229" s="6">
        <v>1</v>
      </c>
      <c r="S229" s="6">
        <v>1</v>
      </c>
      <c r="AJ229">
        <f>VLOOKUP(A229&amp;D229&amp;"-"&amp;E229,ActiveFunds!$AH$4:$AI$787,2,0)</f>
        <v>0</v>
      </c>
    </row>
    <row r="230" spans="1:36" x14ac:dyDescent="0.2">
      <c r="A230" t="str">
        <f t="shared" si="30"/>
        <v>357</v>
      </c>
      <c r="B230" t="str">
        <f t="shared" si="31"/>
        <v/>
      </c>
      <c r="C230" t="str">
        <f t="shared" si="32"/>
        <v/>
      </c>
      <c r="D230" t="str">
        <f t="shared" si="33"/>
        <v>001</v>
      </c>
      <c r="E230" t="str">
        <f t="shared" si="34"/>
        <v>1</v>
      </c>
      <c r="F230" s="63" t="s">
        <v>516</v>
      </c>
      <c r="G230" s="4"/>
      <c r="H230" s="4"/>
      <c r="I230" s="4" t="s">
        <v>167</v>
      </c>
      <c r="J230" s="64">
        <v>1</v>
      </c>
      <c r="K230" s="64">
        <v>1</v>
      </c>
      <c r="L230" s="64">
        <v>1</v>
      </c>
      <c r="M230" s="64">
        <v>1</v>
      </c>
      <c r="N230" s="64">
        <v>1</v>
      </c>
      <c r="O230" s="64">
        <v>1</v>
      </c>
      <c r="P230" s="64">
        <v>1</v>
      </c>
      <c r="Q230" s="64">
        <v>1</v>
      </c>
      <c r="R230" s="6">
        <v>1</v>
      </c>
      <c r="S230" s="6">
        <v>1</v>
      </c>
      <c r="AJ230">
        <f>VLOOKUP(A230&amp;D230&amp;"-"&amp;E230,ActiveFunds!$AH$4:$AI$787,2,0)</f>
        <v>0</v>
      </c>
    </row>
    <row r="231" spans="1:36" x14ac:dyDescent="0.2">
      <c r="A231" t="str">
        <f t="shared" si="30"/>
        <v>359</v>
      </c>
      <c r="B231" t="str">
        <f t="shared" si="31"/>
        <v/>
      </c>
      <c r="C231" t="str">
        <f t="shared" si="32"/>
        <v/>
      </c>
      <c r="D231" t="str">
        <f t="shared" si="33"/>
        <v>17F</v>
      </c>
      <c r="E231" t="str">
        <f t="shared" si="34"/>
        <v>1</v>
      </c>
      <c r="F231" s="36" t="s">
        <v>519</v>
      </c>
      <c r="I231" s="4" t="s">
        <v>711</v>
      </c>
      <c r="J231" s="71">
        <v>1</v>
      </c>
      <c r="K231" s="71">
        <v>1</v>
      </c>
      <c r="L231" s="71">
        <v>1</v>
      </c>
      <c r="M231" s="71">
        <v>1</v>
      </c>
      <c r="N231" s="71">
        <v>1</v>
      </c>
      <c r="O231" s="71">
        <v>1</v>
      </c>
      <c r="P231" s="71">
        <v>1</v>
      </c>
      <c r="Q231" s="71">
        <v>1</v>
      </c>
      <c r="R231" s="6">
        <v>1</v>
      </c>
      <c r="S231" s="6">
        <v>1</v>
      </c>
      <c r="AJ231">
        <f>VLOOKUP(A231&amp;D231&amp;"-"&amp;E231,ActiveFunds!$AH$4:$AI$787,2,0)</f>
        <v>0</v>
      </c>
    </row>
    <row r="232" spans="1:36" x14ac:dyDescent="0.2">
      <c r="A232" t="str">
        <f t="shared" si="30"/>
        <v>360</v>
      </c>
      <c r="B232" t="str">
        <f t="shared" si="31"/>
        <v/>
      </c>
      <c r="C232" t="str">
        <f t="shared" si="32"/>
        <v/>
      </c>
      <c r="D232" t="str">
        <f t="shared" si="33"/>
        <v>001</v>
      </c>
      <c r="E232" t="str">
        <f t="shared" si="34"/>
        <v>1</v>
      </c>
      <c r="F232" s="36" t="s">
        <v>522</v>
      </c>
      <c r="I232" s="4" t="s">
        <v>167</v>
      </c>
      <c r="J232" s="64">
        <v>0.34</v>
      </c>
      <c r="K232" s="64">
        <v>0.34</v>
      </c>
      <c r="L232" s="64">
        <v>0.34</v>
      </c>
      <c r="M232" s="64">
        <v>0.34</v>
      </c>
      <c r="N232" s="64">
        <v>0.34</v>
      </c>
      <c r="O232" s="64">
        <v>0.34</v>
      </c>
      <c r="P232" s="64">
        <v>0.34</v>
      </c>
      <c r="Q232" s="64">
        <v>0.34</v>
      </c>
      <c r="R232" s="6">
        <v>0.34</v>
      </c>
      <c r="S232" s="6">
        <v>0.34</v>
      </c>
      <c r="AJ232">
        <f>VLOOKUP(A232&amp;D232&amp;"-"&amp;E232,ActiveFunds!$AH$4:$AI$787,2,0)</f>
        <v>0</v>
      </c>
    </row>
    <row r="233" spans="1:36" x14ac:dyDescent="0.2">
      <c r="A233" t="str">
        <f t="shared" si="30"/>
        <v>360</v>
      </c>
      <c r="B233" t="str">
        <f t="shared" si="31"/>
        <v/>
      </c>
      <c r="C233" t="str">
        <f t="shared" si="32"/>
        <v/>
      </c>
      <c r="D233" t="str">
        <f t="shared" si="33"/>
        <v>149</v>
      </c>
      <c r="E233" t="str">
        <f t="shared" si="34"/>
        <v>6</v>
      </c>
      <c r="F233" s="36" t="s">
        <v>522</v>
      </c>
      <c r="I233" s="4" t="s">
        <v>266</v>
      </c>
      <c r="J233" s="64">
        <v>0.66</v>
      </c>
      <c r="K233" s="64">
        <v>0.66</v>
      </c>
      <c r="L233" s="64">
        <v>0.66</v>
      </c>
      <c r="M233" s="64">
        <v>0.66</v>
      </c>
      <c r="N233" s="64">
        <v>0.66</v>
      </c>
      <c r="O233" s="64">
        <v>0.66</v>
      </c>
      <c r="P233" s="64">
        <v>0.66</v>
      </c>
      <c r="Q233" s="64">
        <v>0.66</v>
      </c>
      <c r="R233" s="6">
        <v>0.66</v>
      </c>
      <c r="S233" s="6">
        <v>0.66</v>
      </c>
      <c r="AJ233">
        <f>VLOOKUP(A233&amp;D233&amp;"-"&amp;E233,ActiveFunds!$AH$4:$AI$787,2,0)</f>
        <v>0</v>
      </c>
    </row>
    <row r="234" spans="1:36" x14ac:dyDescent="0.2">
      <c r="A234" t="str">
        <f t="shared" si="30"/>
        <v>365</v>
      </c>
      <c r="B234" t="str">
        <f t="shared" si="31"/>
        <v/>
      </c>
      <c r="C234" t="str">
        <f t="shared" si="32"/>
        <v/>
      </c>
      <c r="D234" t="str">
        <f t="shared" si="33"/>
        <v>001</v>
      </c>
      <c r="E234" t="str">
        <f t="shared" si="34"/>
        <v>1</v>
      </c>
      <c r="F234" s="36" t="s">
        <v>525</v>
      </c>
      <c r="I234" s="4" t="s">
        <v>167</v>
      </c>
      <c r="J234" s="64">
        <v>0.5</v>
      </c>
      <c r="K234" s="64">
        <v>0.5</v>
      </c>
      <c r="L234" s="64">
        <v>0.5</v>
      </c>
      <c r="M234" s="64">
        <v>0.5</v>
      </c>
      <c r="N234" s="64">
        <v>0.5</v>
      </c>
      <c r="O234" s="64">
        <v>0.5</v>
      </c>
      <c r="P234" s="64">
        <v>0.5</v>
      </c>
      <c r="Q234" s="64">
        <v>0.5</v>
      </c>
      <c r="R234" s="6">
        <v>0.5</v>
      </c>
      <c r="S234" s="6">
        <v>0.5</v>
      </c>
      <c r="AJ234">
        <f>VLOOKUP(A234&amp;D234&amp;"-"&amp;E234,ActiveFunds!$AH$4:$AI$787,2,0)</f>
        <v>0</v>
      </c>
    </row>
    <row r="235" spans="1:36" x14ac:dyDescent="0.2">
      <c r="A235" t="str">
        <f t="shared" si="30"/>
        <v>365</v>
      </c>
      <c r="B235" t="str">
        <f t="shared" si="31"/>
        <v/>
      </c>
      <c r="C235" t="str">
        <f t="shared" si="32"/>
        <v/>
      </c>
      <c r="D235" t="str">
        <f t="shared" si="33"/>
        <v>149</v>
      </c>
      <c r="E235" t="str">
        <f t="shared" si="34"/>
        <v>6</v>
      </c>
      <c r="F235" s="36" t="s">
        <v>525</v>
      </c>
      <c r="I235" s="4" t="s">
        <v>266</v>
      </c>
      <c r="J235" s="64">
        <v>0.5</v>
      </c>
      <c r="K235" s="64">
        <v>0.5</v>
      </c>
      <c r="L235" s="64">
        <v>0.5</v>
      </c>
      <c r="M235" s="64">
        <v>0.5</v>
      </c>
      <c r="N235" s="64">
        <v>0.5</v>
      </c>
      <c r="O235" s="64">
        <v>0.5</v>
      </c>
      <c r="P235" s="64">
        <v>0.5</v>
      </c>
      <c r="Q235" s="64">
        <v>0.5</v>
      </c>
      <c r="R235" s="6">
        <v>0.5</v>
      </c>
      <c r="S235" s="6">
        <v>0.5</v>
      </c>
      <c r="AJ235">
        <f>VLOOKUP(A235&amp;D235&amp;"-"&amp;E235,ActiveFunds!$AH$4:$AI$787,2,0)</f>
        <v>0</v>
      </c>
    </row>
    <row r="236" spans="1:36" x14ac:dyDescent="0.2">
      <c r="A236" t="str">
        <f t="shared" si="30"/>
        <v>370</v>
      </c>
      <c r="B236" t="str">
        <f t="shared" si="31"/>
        <v/>
      </c>
      <c r="C236" t="str">
        <f t="shared" si="32"/>
        <v/>
      </c>
      <c r="D236" t="str">
        <f t="shared" si="33"/>
        <v>001</v>
      </c>
      <c r="E236" t="str">
        <f t="shared" si="34"/>
        <v>1</v>
      </c>
      <c r="F236" s="36" t="s">
        <v>527</v>
      </c>
      <c r="I236" s="4" t="s">
        <v>167</v>
      </c>
      <c r="J236" s="64">
        <v>0.52</v>
      </c>
      <c r="K236" s="64">
        <v>0.52</v>
      </c>
      <c r="L236" s="64">
        <v>0.52</v>
      </c>
      <c r="M236" s="64">
        <v>0.52</v>
      </c>
      <c r="N236" s="64">
        <v>0.52</v>
      </c>
      <c r="O236" s="64">
        <v>0.52</v>
      </c>
      <c r="P236" s="64">
        <v>0.52</v>
      </c>
      <c r="Q236" s="64">
        <v>0.52</v>
      </c>
      <c r="R236" s="6">
        <v>0.52</v>
      </c>
      <c r="S236" s="6">
        <v>0.52</v>
      </c>
      <c r="AJ236">
        <f>VLOOKUP(A236&amp;D236&amp;"-"&amp;E236,ActiveFunds!$AH$4:$AI$787,2,0)</f>
        <v>0</v>
      </c>
    </row>
    <row r="237" spans="1:36" x14ac:dyDescent="0.2">
      <c r="A237" t="str">
        <f t="shared" si="30"/>
        <v>370</v>
      </c>
      <c r="B237" t="str">
        <f t="shared" si="31"/>
        <v/>
      </c>
      <c r="C237" t="str">
        <f t="shared" si="32"/>
        <v/>
      </c>
      <c r="D237" t="str">
        <f t="shared" si="33"/>
        <v>149</v>
      </c>
      <c r="E237" t="str">
        <f t="shared" si="34"/>
        <v>6</v>
      </c>
      <c r="F237" s="36" t="s">
        <v>527</v>
      </c>
      <c r="I237" s="4" t="s">
        <v>266</v>
      </c>
      <c r="J237" s="64">
        <v>0.48</v>
      </c>
      <c r="K237" s="64">
        <v>0.48</v>
      </c>
      <c r="L237" s="64">
        <v>0.48</v>
      </c>
      <c r="M237" s="64">
        <v>0.48</v>
      </c>
      <c r="N237" s="64">
        <v>0.48</v>
      </c>
      <c r="O237" s="64">
        <v>0.48</v>
      </c>
      <c r="P237" s="64">
        <v>0.48</v>
      </c>
      <c r="Q237" s="64">
        <v>0.48</v>
      </c>
      <c r="R237" s="6">
        <v>0.48</v>
      </c>
      <c r="S237" s="6">
        <v>0.48</v>
      </c>
      <c r="AJ237">
        <f>VLOOKUP(A237&amp;D237&amp;"-"&amp;E237,ActiveFunds!$AH$4:$AI$787,2,0)</f>
        <v>0</v>
      </c>
    </row>
    <row r="238" spans="1:36" x14ac:dyDescent="0.2">
      <c r="A238" t="str">
        <f t="shared" si="30"/>
        <v>375</v>
      </c>
      <c r="B238" t="str">
        <f t="shared" si="31"/>
        <v/>
      </c>
      <c r="C238" t="str">
        <f t="shared" si="32"/>
        <v/>
      </c>
      <c r="D238" t="str">
        <f t="shared" si="33"/>
        <v>001</v>
      </c>
      <c r="E238" t="str">
        <f t="shared" si="34"/>
        <v>1</v>
      </c>
      <c r="F238" s="36" t="s">
        <v>530</v>
      </c>
      <c r="I238" s="4" t="s">
        <v>167</v>
      </c>
      <c r="J238" s="64">
        <v>0.51</v>
      </c>
      <c r="K238" s="64">
        <v>0.51</v>
      </c>
      <c r="L238" s="64">
        <v>0.51</v>
      </c>
      <c r="M238" s="64">
        <v>0.51</v>
      </c>
      <c r="N238" s="64">
        <v>0.51</v>
      </c>
      <c r="O238" s="64">
        <v>0.51</v>
      </c>
      <c r="P238" s="64">
        <v>0.51</v>
      </c>
      <c r="Q238" s="64">
        <v>0.51</v>
      </c>
      <c r="R238" s="6">
        <v>0.51</v>
      </c>
      <c r="S238" s="6">
        <v>0.51</v>
      </c>
      <c r="AJ238">
        <f>VLOOKUP(A238&amp;D238&amp;"-"&amp;E238,ActiveFunds!$AH$4:$AI$787,2,0)</f>
        <v>0</v>
      </c>
    </row>
    <row r="239" spans="1:36" x14ac:dyDescent="0.2">
      <c r="A239" t="str">
        <f t="shared" si="30"/>
        <v>375</v>
      </c>
      <c r="B239" t="str">
        <f t="shared" si="31"/>
        <v/>
      </c>
      <c r="C239" t="str">
        <f t="shared" si="32"/>
        <v/>
      </c>
      <c r="D239" t="str">
        <f t="shared" si="33"/>
        <v>149</v>
      </c>
      <c r="E239" t="str">
        <f t="shared" si="34"/>
        <v>6</v>
      </c>
      <c r="F239" s="36" t="s">
        <v>530</v>
      </c>
      <c r="I239" s="4" t="s">
        <v>266</v>
      </c>
      <c r="J239" s="64">
        <v>0.49</v>
      </c>
      <c r="K239" s="64">
        <v>0.49</v>
      </c>
      <c r="L239" s="64">
        <v>0.49</v>
      </c>
      <c r="M239" s="64">
        <v>0.49</v>
      </c>
      <c r="N239" s="64">
        <v>0.49</v>
      </c>
      <c r="O239" s="64">
        <v>0.49</v>
      </c>
      <c r="P239" s="64">
        <v>0.49</v>
      </c>
      <c r="Q239" s="64">
        <v>0.49</v>
      </c>
      <c r="R239" s="6">
        <v>0.49</v>
      </c>
      <c r="S239" s="6">
        <v>0.49</v>
      </c>
      <c r="AJ239">
        <f>VLOOKUP(A239&amp;D239&amp;"-"&amp;E239,ActiveFunds!$AH$4:$AI$787,2,0)</f>
        <v>0</v>
      </c>
    </row>
    <row r="240" spans="1:36" x14ac:dyDescent="0.2">
      <c r="A240" t="str">
        <f t="shared" si="30"/>
        <v>376</v>
      </c>
      <c r="B240" t="str">
        <f t="shared" si="31"/>
        <v/>
      </c>
      <c r="C240" t="str">
        <f t="shared" si="32"/>
        <v/>
      </c>
      <c r="D240" t="str">
        <f t="shared" si="33"/>
        <v>001</v>
      </c>
      <c r="E240" t="str">
        <f t="shared" si="34"/>
        <v>1</v>
      </c>
      <c r="F240" s="36" t="s">
        <v>533</v>
      </c>
      <c r="I240" s="4" t="s">
        <v>167</v>
      </c>
      <c r="J240" s="64">
        <v>0.48</v>
      </c>
      <c r="K240" s="64">
        <v>0.48</v>
      </c>
      <c r="L240" s="64">
        <v>0.48</v>
      </c>
      <c r="M240" s="64">
        <v>0.48</v>
      </c>
      <c r="N240" s="64">
        <v>0.48</v>
      </c>
      <c r="O240" s="64">
        <v>0.48</v>
      </c>
      <c r="P240" s="64">
        <v>0.48</v>
      </c>
      <c r="Q240" s="64">
        <v>0.48</v>
      </c>
      <c r="R240" s="6">
        <v>0.48</v>
      </c>
      <c r="S240" s="6">
        <v>0.48</v>
      </c>
      <c r="AJ240">
        <f>VLOOKUP(A240&amp;D240&amp;"-"&amp;E240,ActiveFunds!$AH$4:$AI$787,2,0)</f>
        <v>0</v>
      </c>
    </row>
    <row r="241" spans="1:36" x14ac:dyDescent="0.2">
      <c r="A241" t="str">
        <f t="shared" si="30"/>
        <v>376</v>
      </c>
      <c r="B241" t="str">
        <f t="shared" si="31"/>
        <v/>
      </c>
      <c r="C241" t="str">
        <f t="shared" si="32"/>
        <v/>
      </c>
      <c r="D241" t="str">
        <f t="shared" si="33"/>
        <v>149</v>
      </c>
      <c r="E241" t="str">
        <f t="shared" si="34"/>
        <v>6</v>
      </c>
      <c r="F241" s="36" t="s">
        <v>533</v>
      </c>
      <c r="I241" s="4" t="s">
        <v>266</v>
      </c>
      <c r="J241" s="64">
        <v>0.52</v>
      </c>
      <c r="K241" s="64">
        <v>0.52</v>
      </c>
      <c r="L241" s="64">
        <v>0.52</v>
      </c>
      <c r="M241" s="64">
        <v>0.52</v>
      </c>
      <c r="N241" s="64">
        <v>0.52</v>
      </c>
      <c r="O241" s="64">
        <v>0.52</v>
      </c>
      <c r="P241" s="64">
        <v>0.52</v>
      </c>
      <c r="Q241" s="64">
        <v>0.52</v>
      </c>
      <c r="R241" s="6">
        <v>0.52</v>
      </c>
      <c r="S241" s="6">
        <v>0.52</v>
      </c>
      <c r="AJ241">
        <f>VLOOKUP(A241&amp;D241&amp;"-"&amp;E241,ActiveFunds!$AH$4:$AI$787,2,0)</f>
        <v>0</v>
      </c>
    </row>
    <row r="242" spans="1:36" x14ac:dyDescent="0.2">
      <c r="A242" t="str">
        <f t="shared" si="30"/>
        <v>380</v>
      </c>
      <c r="B242" t="str">
        <f t="shared" si="31"/>
        <v/>
      </c>
      <c r="C242" t="str">
        <f t="shared" si="32"/>
        <v/>
      </c>
      <c r="D242" t="str">
        <f t="shared" si="33"/>
        <v>001</v>
      </c>
      <c r="E242" t="str">
        <f t="shared" si="34"/>
        <v>1</v>
      </c>
      <c r="F242" s="36" t="s">
        <v>536</v>
      </c>
      <c r="I242" s="4" t="s">
        <v>167</v>
      </c>
      <c r="J242" s="64">
        <v>0.51</v>
      </c>
      <c r="K242" s="64">
        <v>0.51</v>
      </c>
      <c r="L242" s="64">
        <v>0.51</v>
      </c>
      <c r="M242" s="64">
        <v>0.51</v>
      </c>
      <c r="N242" s="64">
        <v>0.51</v>
      </c>
      <c r="O242" s="64">
        <v>0.51</v>
      </c>
      <c r="P242" s="64">
        <v>0.51</v>
      </c>
      <c r="Q242" s="64">
        <v>0.51</v>
      </c>
      <c r="R242" s="6">
        <v>0.51</v>
      </c>
      <c r="S242" s="6">
        <v>0.51</v>
      </c>
      <c r="AJ242">
        <f>VLOOKUP(A242&amp;D242&amp;"-"&amp;E242,ActiveFunds!$AH$4:$AI$787,2,0)</f>
        <v>0</v>
      </c>
    </row>
    <row r="243" spans="1:36" x14ac:dyDescent="0.2">
      <c r="A243" t="str">
        <f t="shared" si="30"/>
        <v>380</v>
      </c>
      <c r="B243" t="str">
        <f t="shared" si="31"/>
        <v/>
      </c>
      <c r="C243" t="str">
        <f t="shared" si="32"/>
        <v/>
      </c>
      <c r="D243" t="str">
        <f t="shared" si="33"/>
        <v>149</v>
      </c>
      <c r="E243" t="str">
        <f t="shared" si="34"/>
        <v>6</v>
      </c>
      <c r="F243" s="36" t="s">
        <v>536</v>
      </c>
      <c r="I243" s="4" t="s">
        <v>266</v>
      </c>
      <c r="J243" s="64">
        <v>0.49</v>
      </c>
      <c r="K243" s="64">
        <v>0.49</v>
      </c>
      <c r="L243" s="64">
        <v>0.49</v>
      </c>
      <c r="M243" s="64">
        <v>0.49</v>
      </c>
      <c r="N243" s="64">
        <v>0.49</v>
      </c>
      <c r="O243" s="64">
        <v>0.49</v>
      </c>
      <c r="P243" s="64">
        <v>0.49</v>
      </c>
      <c r="Q243" s="64">
        <v>0.49</v>
      </c>
      <c r="R243" s="6">
        <v>0.49</v>
      </c>
      <c r="S243" s="6">
        <v>0.49</v>
      </c>
      <c r="AJ243">
        <f>VLOOKUP(A243&amp;D243&amp;"-"&amp;E243,ActiveFunds!$AH$4:$AI$787,2,0)</f>
        <v>0</v>
      </c>
    </row>
    <row r="244" spans="1:36" x14ac:dyDescent="0.2">
      <c r="A244" t="str">
        <f t="shared" ref="A244:A275" si="35">LEFT(F244,3)</f>
        <v>387</v>
      </c>
      <c r="B244" t="str">
        <f t="shared" ref="B244:B275" si="36">IF(G244="","",LEFT(G244,3))</f>
        <v/>
      </c>
      <c r="C244" t="str">
        <f t="shared" ref="C244:C275" si="37">IF(H244="","",LEFT(H244,4))</f>
        <v/>
      </c>
      <c r="D244" t="str">
        <f t="shared" ref="D244:D275" si="38">LEFT(I244,3)</f>
        <v>001</v>
      </c>
      <c r="E244" t="str">
        <f t="shared" ref="E244:E275" si="39">MID(I244,5,1)</f>
        <v>1</v>
      </c>
      <c r="F244" s="63" t="s">
        <v>539</v>
      </c>
      <c r="G244" s="4"/>
      <c r="H244" s="4"/>
      <c r="I244" s="4" t="s">
        <v>167</v>
      </c>
      <c r="J244" s="64">
        <v>1</v>
      </c>
      <c r="K244" s="64">
        <v>1</v>
      </c>
      <c r="L244" s="64">
        <v>1</v>
      </c>
      <c r="M244" s="64">
        <v>1</v>
      </c>
      <c r="N244" s="64">
        <v>1</v>
      </c>
      <c r="O244" s="64">
        <v>1</v>
      </c>
      <c r="P244" s="64">
        <v>1</v>
      </c>
      <c r="Q244" s="64">
        <v>1</v>
      </c>
      <c r="R244" s="6">
        <v>1</v>
      </c>
      <c r="S244" s="6">
        <v>1</v>
      </c>
      <c r="AJ244">
        <f>VLOOKUP(A244&amp;D244&amp;"-"&amp;E244,ActiveFunds!$AH$4:$AI$787,2,0)</f>
        <v>0</v>
      </c>
    </row>
    <row r="245" spans="1:36" x14ac:dyDescent="0.2">
      <c r="A245" t="str">
        <f t="shared" si="35"/>
        <v>390</v>
      </c>
      <c r="B245" t="str">
        <f t="shared" si="36"/>
        <v/>
      </c>
      <c r="C245" t="str">
        <f t="shared" si="37"/>
        <v/>
      </c>
      <c r="D245" t="str">
        <f t="shared" si="38"/>
        <v>001</v>
      </c>
      <c r="E245" t="str">
        <f t="shared" si="39"/>
        <v>1</v>
      </c>
      <c r="F245" s="63" t="s">
        <v>541</v>
      </c>
      <c r="G245" s="4"/>
      <c r="H245" s="4"/>
      <c r="I245" s="4" t="s">
        <v>167</v>
      </c>
      <c r="J245" s="64">
        <v>0.96</v>
      </c>
      <c r="K245" s="64">
        <v>0.96</v>
      </c>
      <c r="L245" s="64">
        <v>0.96</v>
      </c>
      <c r="M245" s="64">
        <v>0.96</v>
      </c>
      <c r="N245" s="64">
        <v>0.96</v>
      </c>
      <c r="O245" s="64">
        <v>0.96</v>
      </c>
      <c r="P245" s="64">
        <v>0.96</v>
      </c>
      <c r="Q245" s="64">
        <v>0.96</v>
      </c>
      <c r="R245" s="6">
        <v>0.96</v>
      </c>
      <c r="S245" s="6">
        <v>0.96</v>
      </c>
      <c r="AJ245">
        <f>VLOOKUP(A245&amp;D245&amp;"-"&amp;E245,ActiveFunds!$AH$4:$AI$787,2,0)</f>
        <v>0</v>
      </c>
    </row>
    <row r="246" spans="1:36" x14ac:dyDescent="0.2">
      <c r="A246" t="str">
        <f t="shared" si="35"/>
        <v>390</v>
      </c>
      <c r="B246" t="str">
        <f t="shared" si="36"/>
        <v/>
      </c>
      <c r="C246" t="str">
        <f t="shared" si="37"/>
        <v/>
      </c>
      <c r="D246" t="str">
        <f t="shared" si="38"/>
        <v>184</v>
      </c>
      <c r="E246" t="str">
        <f t="shared" si="39"/>
        <v>6</v>
      </c>
      <c r="F246" s="63" t="s">
        <v>541</v>
      </c>
      <c r="G246" s="4"/>
      <c r="H246" s="4"/>
      <c r="I246" s="4" t="s">
        <v>719</v>
      </c>
      <c r="J246" s="64">
        <v>0.04</v>
      </c>
      <c r="K246" s="64">
        <v>0.04</v>
      </c>
      <c r="L246" s="64">
        <v>0.04</v>
      </c>
      <c r="M246" s="64">
        <v>0.04</v>
      </c>
      <c r="N246" s="64">
        <v>0.04</v>
      </c>
      <c r="O246" s="64">
        <v>0.04</v>
      </c>
      <c r="P246" s="64">
        <v>0.04</v>
      </c>
      <c r="Q246" s="64">
        <v>0.04</v>
      </c>
      <c r="R246" s="6">
        <v>0.04</v>
      </c>
      <c r="S246" s="6">
        <v>0.04</v>
      </c>
      <c r="AJ246">
        <f>VLOOKUP(A246&amp;D246&amp;"-"&amp;E246,ActiveFunds!$AH$4:$AI$787,2,0)</f>
        <v>0</v>
      </c>
    </row>
    <row r="247" spans="1:36" x14ac:dyDescent="0.2">
      <c r="A247" t="str">
        <f t="shared" si="35"/>
        <v>395</v>
      </c>
      <c r="B247" t="str">
        <f t="shared" si="36"/>
        <v/>
      </c>
      <c r="C247" t="str">
        <f t="shared" si="37"/>
        <v/>
      </c>
      <c r="D247" t="str">
        <f t="shared" si="38"/>
        <v>001</v>
      </c>
      <c r="E247" t="str">
        <f t="shared" si="39"/>
        <v>1</v>
      </c>
      <c r="F247" s="63" t="s">
        <v>544</v>
      </c>
      <c r="G247" s="4"/>
      <c r="H247" s="4"/>
      <c r="I247" s="4" t="s">
        <v>167</v>
      </c>
      <c r="J247" s="64">
        <v>1</v>
      </c>
      <c r="K247" s="64">
        <v>1</v>
      </c>
      <c r="L247" s="64">
        <v>1</v>
      </c>
      <c r="M247" s="64">
        <v>1</v>
      </c>
      <c r="N247" s="64">
        <v>1</v>
      </c>
      <c r="O247" s="64">
        <v>1</v>
      </c>
      <c r="P247" s="64">
        <v>1</v>
      </c>
      <c r="Q247" s="64">
        <v>1</v>
      </c>
      <c r="R247" s="6">
        <v>1</v>
      </c>
      <c r="S247" s="6">
        <v>1</v>
      </c>
      <c r="AJ247">
        <f>VLOOKUP(A247&amp;D247&amp;"-"&amp;E247,ActiveFunds!$AH$4:$AI$787,2,0)</f>
        <v>0</v>
      </c>
    </row>
    <row r="248" spans="1:36" x14ac:dyDescent="0.2">
      <c r="A248" t="str">
        <f t="shared" si="35"/>
        <v>405</v>
      </c>
      <c r="B248" t="str">
        <f t="shared" si="36"/>
        <v>B00</v>
      </c>
      <c r="C248" t="str">
        <f t="shared" si="37"/>
        <v/>
      </c>
      <c r="D248" t="str">
        <f t="shared" si="38"/>
        <v>108</v>
      </c>
      <c r="E248" t="str">
        <f t="shared" si="39"/>
        <v>1</v>
      </c>
      <c r="F248" s="36" t="s">
        <v>546</v>
      </c>
      <c r="G248" t="s">
        <v>238</v>
      </c>
      <c r="I248" s="4" t="s">
        <v>283</v>
      </c>
      <c r="J248" s="6">
        <v>0</v>
      </c>
      <c r="K248" s="6">
        <v>0</v>
      </c>
      <c r="L248" s="6">
        <v>0</v>
      </c>
      <c r="M248" s="6">
        <v>0</v>
      </c>
      <c r="N248" s="6">
        <v>0</v>
      </c>
      <c r="O248" s="6">
        <v>0</v>
      </c>
      <c r="P248" s="6">
        <v>0</v>
      </c>
      <c r="Q248" s="6">
        <v>0</v>
      </c>
      <c r="R248" s="6">
        <v>0</v>
      </c>
      <c r="S248" s="6">
        <v>0</v>
      </c>
      <c r="AJ248">
        <f>VLOOKUP(A248&amp;D248&amp;"-"&amp;E248,ActiveFunds!$AH$4:$AI$787,2,0)</f>
        <v>1</v>
      </c>
    </row>
    <row r="249" spans="1:36" x14ac:dyDescent="0.2">
      <c r="A249" t="str">
        <f t="shared" si="35"/>
        <v>405</v>
      </c>
      <c r="B249" t="str">
        <f t="shared" si="36"/>
        <v>B00</v>
      </c>
      <c r="C249" t="str">
        <f t="shared" si="37"/>
        <v/>
      </c>
      <c r="D249" t="str">
        <f t="shared" si="38"/>
        <v>09F</v>
      </c>
      <c r="E249" t="str">
        <f t="shared" si="39"/>
        <v>1</v>
      </c>
      <c r="F249" s="36" t="s">
        <v>546</v>
      </c>
      <c r="G249" t="s">
        <v>238</v>
      </c>
      <c r="I249" s="4" t="s">
        <v>568</v>
      </c>
      <c r="J249" s="6">
        <v>0</v>
      </c>
      <c r="K249" s="6">
        <v>0</v>
      </c>
      <c r="L249" s="6">
        <v>0</v>
      </c>
      <c r="M249" s="6">
        <v>0</v>
      </c>
      <c r="N249" s="6">
        <v>0</v>
      </c>
      <c r="O249" s="6">
        <v>0</v>
      </c>
      <c r="P249" s="6">
        <v>6.9999999999999999E-4</v>
      </c>
      <c r="Q249" s="6">
        <v>0</v>
      </c>
      <c r="R249" s="6">
        <v>0</v>
      </c>
      <c r="S249" s="6">
        <v>0</v>
      </c>
      <c r="AJ249">
        <f>VLOOKUP(A249&amp;D249&amp;"-"&amp;E249,ActiveFunds!$AH$4:$AI$787,2,0)</f>
        <v>1</v>
      </c>
    </row>
    <row r="250" spans="1:36" x14ac:dyDescent="0.2">
      <c r="A250" t="str">
        <f t="shared" si="35"/>
        <v>405</v>
      </c>
      <c r="B250" t="str">
        <f t="shared" si="36"/>
        <v>B00</v>
      </c>
      <c r="C250" t="str">
        <f t="shared" si="37"/>
        <v/>
      </c>
      <c r="D250" t="str">
        <f t="shared" si="38"/>
        <v>16J</v>
      </c>
      <c r="E250" t="str">
        <f t="shared" si="39"/>
        <v>1</v>
      </c>
      <c r="F250" s="36" t="s">
        <v>546</v>
      </c>
      <c r="G250" t="s">
        <v>238</v>
      </c>
      <c r="I250" s="4" t="s">
        <v>690</v>
      </c>
      <c r="J250" s="6">
        <v>0</v>
      </c>
      <c r="K250" s="6">
        <v>0</v>
      </c>
      <c r="L250" s="6">
        <v>0</v>
      </c>
      <c r="M250" s="6">
        <v>0</v>
      </c>
      <c r="N250" s="6">
        <v>0</v>
      </c>
      <c r="O250" s="6">
        <v>0</v>
      </c>
      <c r="P250" s="6">
        <v>4.1999999999999997E-3</v>
      </c>
      <c r="Q250" s="6">
        <v>0</v>
      </c>
      <c r="R250" s="6">
        <v>0</v>
      </c>
      <c r="S250" s="6">
        <v>0</v>
      </c>
      <c r="AJ250">
        <f>VLOOKUP(A250&amp;D250&amp;"-"&amp;E250,ActiveFunds!$AH$4:$AI$787,2,0)</f>
        <v>1</v>
      </c>
    </row>
    <row r="251" spans="1:36" x14ac:dyDescent="0.2">
      <c r="A251" t="str">
        <f t="shared" si="35"/>
        <v>405</v>
      </c>
      <c r="B251" t="str">
        <f t="shared" si="36"/>
        <v>B00</v>
      </c>
      <c r="C251" t="str">
        <f t="shared" si="37"/>
        <v/>
      </c>
      <c r="D251" t="str">
        <f t="shared" si="38"/>
        <v>511</v>
      </c>
      <c r="E251" t="str">
        <f t="shared" si="39"/>
        <v>1</v>
      </c>
      <c r="F251" s="36" t="s">
        <v>546</v>
      </c>
      <c r="G251" t="s">
        <v>238</v>
      </c>
      <c r="I251" s="4" t="s">
        <v>833</v>
      </c>
      <c r="J251" s="6">
        <v>0</v>
      </c>
      <c r="K251" s="6">
        <v>0</v>
      </c>
      <c r="L251" s="6">
        <v>0</v>
      </c>
      <c r="M251" s="6">
        <v>0</v>
      </c>
      <c r="N251" s="6">
        <v>0</v>
      </c>
      <c r="O251" s="6">
        <v>0</v>
      </c>
      <c r="P251" s="6">
        <v>2.5000000000000001E-3</v>
      </c>
      <c r="Q251" s="6">
        <v>0</v>
      </c>
      <c r="R251" s="6">
        <v>0</v>
      </c>
      <c r="S251" s="6">
        <v>0</v>
      </c>
      <c r="AJ251">
        <f>VLOOKUP(A251&amp;D251&amp;"-"&amp;E251,ActiveFunds!$AH$4:$AI$787,2,0)</f>
        <v>1</v>
      </c>
    </row>
    <row r="252" spans="1:36" x14ac:dyDescent="0.2">
      <c r="A252" t="str">
        <f t="shared" si="35"/>
        <v>405</v>
      </c>
      <c r="B252" t="str">
        <f t="shared" si="36"/>
        <v>B00</v>
      </c>
      <c r="C252" t="str">
        <f t="shared" si="37"/>
        <v/>
      </c>
      <c r="D252" t="str">
        <f t="shared" si="38"/>
        <v>595</v>
      </c>
      <c r="E252" t="str">
        <f t="shared" si="39"/>
        <v>1</v>
      </c>
      <c r="F252" s="36" t="s">
        <v>546</v>
      </c>
      <c r="G252" t="s">
        <v>238</v>
      </c>
      <c r="I252" s="4" t="s">
        <v>856</v>
      </c>
      <c r="J252" s="6">
        <v>0</v>
      </c>
      <c r="K252" s="6">
        <v>0</v>
      </c>
      <c r="L252" s="6">
        <v>0</v>
      </c>
      <c r="M252" s="6">
        <v>0</v>
      </c>
      <c r="N252" s="6">
        <v>0</v>
      </c>
      <c r="O252" s="6">
        <v>0</v>
      </c>
      <c r="P252" s="6">
        <v>2.3E-3</v>
      </c>
      <c r="Q252" s="6">
        <v>0</v>
      </c>
      <c r="R252" s="6">
        <v>0</v>
      </c>
      <c r="S252" s="6">
        <v>0</v>
      </c>
      <c r="AJ252">
        <f>VLOOKUP(A252&amp;D252&amp;"-"&amp;E252,ActiveFunds!$AH$4:$AI$787,2,0)</f>
        <v>1</v>
      </c>
    </row>
    <row r="253" spans="1:36" x14ac:dyDescent="0.2">
      <c r="A253" t="str">
        <f t="shared" si="35"/>
        <v>405</v>
      </c>
      <c r="B253" t="str">
        <f t="shared" si="36"/>
        <v>C00</v>
      </c>
      <c r="C253" t="str">
        <f t="shared" si="37"/>
        <v/>
      </c>
      <c r="D253" t="str">
        <f t="shared" si="38"/>
        <v>108</v>
      </c>
      <c r="E253" t="str">
        <f t="shared" si="39"/>
        <v>1</v>
      </c>
      <c r="F253" s="36" t="s">
        <v>546</v>
      </c>
      <c r="G253" t="s">
        <v>240</v>
      </c>
      <c r="I253" s="4" t="s">
        <v>283</v>
      </c>
      <c r="J253" s="6">
        <v>0</v>
      </c>
      <c r="K253" s="6">
        <v>0</v>
      </c>
      <c r="L253" s="6">
        <v>0</v>
      </c>
      <c r="M253" s="6">
        <v>0</v>
      </c>
      <c r="N253" s="6">
        <v>0</v>
      </c>
      <c r="O253" s="6">
        <v>0</v>
      </c>
      <c r="P253" s="6">
        <v>6.9900000000000004E-2</v>
      </c>
      <c r="Q253" s="6">
        <v>0</v>
      </c>
      <c r="R253" s="6">
        <v>0</v>
      </c>
      <c r="S253" s="6">
        <v>0</v>
      </c>
      <c r="AJ253">
        <f>VLOOKUP(A253&amp;D253&amp;"-"&amp;E253,ActiveFunds!$AH$4:$AI$787,2,0)</f>
        <v>1</v>
      </c>
    </row>
    <row r="254" spans="1:36" x14ac:dyDescent="0.2">
      <c r="A254" t="str">
        <f t="shared" si="35"/>
        <v>405</v>
      </c>
      <c r="B254" t="str">
        <f t="shared" si="36"/>
        <v>C00</v>
      </c>
      <c r="C254" t="str">
        <f t="shared" si="37"/>
        <v/>
      </c>
      <c r="D254" t="str">
        <f t="shared" si="38"/>
        <v>218</v>
      </c>
      <c r="E254" t="str">
        <f t="shared" si="39"/>
        <v>1</v>
      </c>
      <c r="F254" s="36" t="s">
        <v>546</v>
      </c>
      <c r="G254" t="s">
        <v>240</v>
      </c>
      <c r="I254" s="4" t="s">
        <v>771</v>
      </c>
      <c r="J254" s="6">
        <v>0</v>
      </c>
      <c r="K254" s="6">
        <v>0</v>
      </c>
      <c r="L254" s="6">
        <v>0</v>
      </c>
      <c r="M254" s="6">
        <v>0</v>
      </c>
      <c r="N254" s="6">
        <v>0</v>
      </c>
      <c r="O254" s="6">
        <v>0</v>
      </c>
      <c r="P254" s="6">
        <v>4.5999999999999999E-3</v>
      </c>
      <c r="Q254" s="6">
        <v>0</v>
      </c>
      <c r="R254" s="6">
        <v>0</v>
      </c>
      <c r="S254" s="6">
        <v>0</v>
      </c>
      <c r="AJ254">
        <f>VLOOKUP(A254&amp;D254&amp;"-"&amp;E254,ActiveFunds!$AH$4:$AI$787,2,0)</f>
        <v>1</v>
      </c>
    </row>
    <row r="255" spans="1:36" x14ac:dyDescent="0.2">
      <c r="A255" t="str">
        <f t="shared" si="35"/>
        <v>405</v>
      </c>
      <c r="B255" t="str">
        <f t="shared" si="36"/>
        <v>D00</v>
      </c>
      <c r="C255" t="str">
        <f t="shared" si="37"/>
        <v/>
      </c>
      <c r="D255" t="str">
        <f t="shared" si="38"/>
        <v>108</v>
      </c>
      <c r="E255" t="str">
        <f t="shared" si="39"/>
        <v>1</v>
      </c>
      <c r="F255" s="36" t="s">
        <v>546</v>
      </c>
      <c r="G255" t="s">
        <v>242</v>
      </c>
      <c r="I255" s="4" t="s">
        <v>283</v>
      </c>
      <c r="J255" s="6">
        <v>0</v>
      </c>
      <c r="K255" s="6">
        <v>0</v>
      </c>
      <c r="L255" s="6">
        <v>0</v>
      </c>
      <c r="M255" s="6">
        <v>0</v>
      </c>
      <c r="N255" s="6">
        <v>0</v>
      </c>
      <c r="O255" s="6">
        <v>0</v>
      </c>
      <c r="P255" s="6">
        <v>1.5800000000000002E-2</v>
      </c>
      <c r="Q255" s="6">
        <v>0</v>
      </c>
      <c r="R255" s="6">
        <v>0</v>
      </c>
      <c r="S255" s="6">
        <v>0</v>
      </c>
      <c r="AJ255">
        <f>VLOOKUP(A255&amp;D255&amp;"-"&amp;E255,ActiveFunds!$AH$4:$AI$787,2,0)</f>
        <v>1</v>
      </c>
    </row>
    <row r="256" spans="1:36" x14ac:dyDescent="0.2">
      <c r="A256" t="str">
        <f t="shared" si="35"/>
        <v>405</v>
      </c>
      <c r="B256" t="str">
        <f t="shared" si="36"/>
        <v>F00</v>
      </c>
      <c r="C256" t="str">
        <f t="shared" si="37"/>
        <v/>
      </c>
      <c r="D256" t="str">
        <f t="shared" si="38"/>
        <v>039</v>
      </c>
      <c r="E256" t="str">
        <f t="shared" si="39"/>
        <v>1</v>
      </c>
      <c r="F256" s="36" t="s">
        <v>546</v>
      </c>
      <c r="G256" t="s">
        <v>244</v>
      </c>
      <c r="I256" s="4" t="s">
        <v>371</v>
      </c>
      <c r="J256" s="6">
        <v>0</v>
      </c>
      <c r="K256" s="6">
        <v>0</v>
      </c>
      <c r="L256" s="6">
        <v>0</v>
      </c>
      <c r="M256" s="6">
        <v>0</v>
      </c>
      <c r="N256" s="6">
        <v>0</v>
      </c>
      <c r="O256" s="6">
        <v>0</v>
      </c>
      <c r="P256" s="6">
        <v>3.5999999999999999E-3</v>
      </c>
      <c r="Q256" s="6">
        <v>0</v>
      </c>
      <c r="R256" s="6">
        <v>0</v>
      </c>
      <c r="S256" s="6">
        <v>0</v>
      </c>
      <c r="AJ256">
        <f>VLOOKUP(A256&amp;D256&amp;"-"&amp;E256,ActiveFunds!$AH$4:$AI$787,2,0)</f>
        <v>1</v>
      </c>
    </row>
    <row r="257" spans="1:36" x14ac:dyDescent="0.2">
      <c r="A257" t="str">
        <f t="shared" si="35"/>
        <v>405</v>
      </c>
      <c r="B257" t="str">
        <f t="shared" si="36"/>
        <v>H00</v>
      </c>
      <c r="C257" t="str">
        <f t="shared" si="37"/>
        <v/>
      </c>
      <c r="D257" t="str">
        <f t="shared" si="38"/>
        <v>108</v>
      </c>
      <c r="E257" t="str">
        <f t="shared" si="39"/>
        <v>1</v>
      </c>
      <c r="F257" s="36" t="s">
        <v>546</v>
      </c>
      <c r="G257" t="s">
        <v>246</v>
      </c>
      <c r="I257" s="4" t="s">
        <v>283</v>
      </c>
      <c r="J257" s="6">
        <v>0</v>
      </c>
      <c r="K257" s="6">
        <v>0</v>
      </c>
      <c r="L257" s="6">
        <v>0</v>
      </c>
      <c r="M257" s="6">
        <v>0</v>
      </c>
      <c r="N257" s="6">
        <v>0</v>
      </c>
      <c r="O257" s="6">
        <v>0</v>
      </c>
      <c r="P257" s="6">
        <v>6.4100000000000004E-2</v>
      </c>
      <c r="Q257" s="6">
        <v>0</v>
      </c>
      <c r="R257" s="6">
        <v>0</v>
      </c>
      <c r="S257" s="6">
        <v>0</v>
      </c>
      <c r="AJ257">
        <f>VLOOKUP(A257&amp;D257&amp;"-"&amp;E257,ActiveFunds!$AH$4:$AI$787,2,0)</f>
        <v>1</v>
      </c>
    </row>
    <row r="258" spans="1:36" x14ac:dyDescent="0.2">
      <c r="A258" t="str">
        <f t="shared" si="35"/>
        <v>405</v>
      </c>
      <c r="B258" t="str">
        <f t="shared" si="36"/>
        <v>M00</v>
      </c>
      <c r="C258" t="str">
        <f t="shared" si="37"/>
        <v/>
      </c>
      <c r="D258" t="str">
        <f t="shared" si="38"/>
        <v>16J</v>
      </c>
      <c r="E258" t="str">
        <f t="shared" si="39"/>
        <v>1</v>
      </c>
      <c r="F258" s="36" t="s">
        <v>546</v>
      </c>
      <c r="G258" t="s">
        <v>248</v>
      </c>
      <c r="I258" s="4" t="s">
        <v>690</v>
      </c>
      <c r="J258" s="6">
        <v>0</v>
      </c>
      <c r="K258" s="6">
        <v>0</v>
      </c>
      <c r="L258" s="6">
        <v>0</v>
      </c>
      <c r="M258" s="6">
        <v>0</v>
      </c>
      <c r="N258" s="6">
        <v>0</v>
      </c>
      <c r="O258" s="6">
        <v>0</v>
      </c>
      <c r="P258" s="6">
        <v>8.9999999999999998E-4</v>
      </c>
      <c r="Q258" s="6">
        <v>0</v>
      </c>
      <c r="R258" s="6">
        <v>0</v>
      </c>
      <c r="S258" s="6">
        <v>0</v>
      </c>
      <c r="AJ258">
        <f>VLOOKUP(A258&amp;D258&amp;"-"&amp;E258,ActiveFunds!$AH$4:$AI$787,2,0)</f>
        <v>1</v>
      </c>
    </row>
    <row r="259" spans="1:36" x14ac:dyDescent="0.2">
      <c r="A259" t="str">
        <f t="shared" si="35"/>
        <v>405</v>
      </c>
      <c r="B259" t="str">
        <f t="shared" si="36"/>
        <v>M00</v>
      </c>
      <c r="C259" t="str">
        <f t="shared" si="37"/>
        <v/>
      </c>
      <c r="D259" t="str">
        <f t="shared" si="38"/>
        <v>511</v>
      </c>
      <c r="E259" t="str">
        <f t="shared" si="39"/>
        <v>1</v>
      </c>
      <c r="F259" s="36" t="s">
        <v>546</v>
      </c>
      <c r="G259" t="s">
        <v>248</v>
      </c>
      <c r="I259" s="4" t="s">
        <v>833</v>
      </c>
      <c r="J259" s="6">
        <v>0</v>
      </c>
      <c r="K259" s="6">
        <v>0</v>
      </c>
      <c r="L259" s="6">
        <v>0</v>
      </c>
      <c r="M259" s="6">
        <v>0</v>
      </c>
      <c r="N259" s="6">
        <v>0</v>
      </c>
      <c r="O259" s="6">
        <v>0</v>
      </c>
      <c r="P259" s="6">
        <v>1E-3</v>
      </c>
      <c r="Q259" s="6">
        <v>0</v>
      </c>
      <c r="R259" s="6">
        <v>0</v>
      </c>
      <c r="S259" s="6">
        <v>0</v>
      </c>
      <c r="AJ259">
        <f>VLOOKUP(A259&amp;D259&amp;"-"&amp;E259,ActiveFunds!$AH$4:$AI$787,2,0)</f>
        <v>1</v>
      </c>
    </row>
    <row r="260" spans="1:36" x14ac:dyDescent="0.2">
      <c r="A260" t="str">
        <f t="shared" si="35"/>
        <v>405</v>
      </c>
      <c r="B260" t="str">
        <f t="shared" si="36"/>
        <v>M00</v>
      </c>
      <c r="C260" t="str">
        <f t="shared" si="37"/>
        <v/>
      </c>
      <c r="D260" t="str">
        <f t="shared" si="38"/>
        <v>108</v>
      </c>
      <c r="E260" t="str">
        <f t="shared" si="39"/>
        <v>1</v>
      </c>
      <c r="F260" s="36" t="s">
        <v>546</v>
      </c>
      <c r="G260" t="s">
        <v>248</v>
      </c>
      <c r="I260" s="4" t="s">
        <v>283</v>
      </c>
      <c r="J260" s="6">
        <v>0</v>
      </c>
      <c r="K260" s="6">
        <v>0</v>
      </c>
      <c r="L260" s="6">
        <v>0</v>
      </c>
      <c r="M260" s="6">
        <v>0</v>
      </c>
      <c r="N260" s="6">
        <v>0</v>
      </c>
      <c r="O260" s="6">
        <v>0</v>
      </c>
      <c r="P260" s="6">
        <v>0.33200000000000002</v>
      </c>
      <c r="Q260" s="6">
        <v>0</v>
      </c>
      <c r="R260" s="6">
        <v>0</v>
      </c>
      <c r="S260" s="6">
        <v>0</v>
      </c>
      <c r="AJ260">
        <f>VLOOKUP(A260&amp;D260&amp;"-"&amp;E260,ActiveFunds!$AH$4:$AI$787,2,0)</f>
        <v>1</v>
      </c>
    </row>
    <row r="261" spans="1:36" x14ac:dyDescent="0.2">
      <c r="A261" t="str">
        <f t="shared" si="35"/>
        <v>405</v>
      </c>
      <c r="B261" t="str">
        <f t="shared" si="36"/>
        <v>Q00</v>
      </c>
      <c r="C261" t="str">
        <f t="shared" si="37"/>
        <v/>
      </c>
      <c r="D261" t="str">
        <f t="shared" si="38"/>
        <v>108</v>
      </c>
      <c r="E261" t="str">
        <f t="shared" si="39"/>
        <v>1</v>
      </c>
      <c r="F261" s="36" t="s">
        <v>546</v>
      </c>
      <c r="G261" t="s">
        <v>250</v>
      </c>
      <c r="I261" s="4" t="s">
        <v>283</v>
      </c>
      <c r="J261" s="6">
        <v>0</v>
      </c>
      <c r="K261" s="6">
        <v>0</v>
      </c>
      <c r="L261" s="6">
        <v>0</v>
      </c>
      <c r="M261" s="6">
        <v>0</v>
      </c>
      <c r="N261" s="6">
        <v>0</v>
      </c>
      <c r="O261" s="6">
        <v>0</v>
      </c>
      <c r="P261" s="6">
        <v>5.9900000000000002E-2</v>
      </c>
      <c r="Q261" s="6">
        <v>0</v>
      </c>
      <c r="R261" s="6">
        <v>0</v>
      </c>
      <c r="S261" s="6">
        <v>0</v>
      </c>
      <c r="AJ261">
        <f>VLOOKUP(A261&amp;D261&amp;"-"&amp;E261,ActiveFunds!$AH$4:$AI$787,2,0)</f>
        <v>1</v>
      </c>
    </row>
    <row r="262" spans="1:36" x14ac:dyDescent="0.2">
      <c r="A262" t="str">
        <f t="shared" si="35"/>
        <v>405</v>
      </c>
      <c r="B262" t="str">
        <f t="shared" si="36"/>
        <v>S00</v>
      </c>
      <c r="C262" t="str">
        <f t="shared" si="37"/>
        <v/>
      </c>
      <c r="D262" t="str">
        <f t="shared" si="38"/>
        <v>108</v>
      </c>
      <c r="E262" t="str">
        <f t="shared" si="39"/>
        <v>1</v>
      </c>
      <c r="F262" s="36" t="s">
        <v>546</v>
      </c>
      <c r="G262" t="s">
        <v>252</v>
      </c>
      <c r="I262" s="4" t="s">
        <v>283</v>
      </c>
      <c r="J262" s="6">
        <v>0</v>
      </c>
      <c r="K262" s="6">
        <v>0</v>
      </c>
      <c r="L262" s="6">
        <v>0</v>
      </c>
      <c r="M262" s="6">
        <v>0</v>
      </c>
      <c r="N262" s="6">
        <v>0</v>
      </c>
      <c r="O262" s="6">
        <v>0</v>
      </c>
      <c r="P262" s="6">
        <v>3.5999999999999997E-2</v>
      </c>
      <c r="Q262" s="6">
        <v>0</v>
      </c>
      <c r="R262" s="6">
        <v>0</v>
      </c>
      <c r="S262" s="6">
        <v>0</v>
      </c>
      <c r="AJ262">
        <f>VLOOKUP(A262&amp;D262&amp;"-"&amp;E262,ActiveFunds!$AH$4:$AI$787,2,0)</f>
        <v>1</v>
      </c>
    </row>
    <row r="263" spans="1:36" x14ac:dyDescent="0.2">
      <c r="A263" t="str">
        <f t="shared" si="35"/>
        <v>405</v>
      </c>
      <c r="B263" t="str">
        <f t="shared" si="36"/>
        <v>S00</v>
      </c>
      <c r="C263" t="str">
        <f t="shared" si="37"/>
        <v/>
      </c>
      <c r="D263" t="str">
        <f t="shared" si="38"/>
        <v>218</v>
      </c>
      <c r="E263" t="str">
        <f t="shared" si="39"/>
        <v>1</v>
      </c>
      <c r="F263" s="36" t="s">
        <v>546</v>
      </c>
      <c r="G263" t="s">
        <v>252</v>
      </c>
      <c r="I263" s="4" t="s">
        <v>771</v>
      </c>
      <c r="J263" s="6">
        <v>0</v>
      </c>
      <c r="K263" s="6">
        <v>0</v>
      </c>
      <c r="L263" s="6">
        <v>0</v>
      </c>
      <c r="M263" s="6">
        <v>0</v>
      </c>
      <c r="N263" s="6">
        <v>0</v>
      </c>
      <c r="O263" s="6">
        <v>0</v>
      </c>
      <c r="P263" s="6">
        <v>1.6999999999999999E-3</v>
      </c>
      <c r="Q263" s="6">
        <v>0</v>
      </c>
      <c r="R263" s="6">
        <v>0</v>
      </c>
      <c r="S263" s="6">
        <v>0</v>
      </c>
      <c r="AJ263">
        <f>VLOOKUP(A263&amp;D263&amp;"-"&amp;E263,ActiveFunds!$AH$4:$AI$787,2,0)</f>
        <v>1</v>
      </c>
    </row>
    <row r="264" spans="1:36" x14ac:dyDescent="0.2">
      <c r="A264" t="str">
        <f t="shared" si="35"/>
        <v>405</v>
      </c>
      <c r="B264" t="str">
        <f t="shared" si="36"/>
        <v>T00</v>
      </c>
      <c r="C264" t="str">
        <f t="shared" si="37"/>
        <v/>
      </c>
      <c r="D264" t="str">
        <f t="shared" si="38"/>
        <v>108</v>
      </c>
      <c r="E264" t="str">
        <f t="shared" si="39"/>
        <v>1</v>
      </c>
      <c r="F264" s="36" t="s">
        <v>546</v>
      </c>
      <c r="G264" t="s">
        <v>254</v>
      </c>
      <c r="I264" s="4" t="s">
        <v>283</v>
      </c>
      <c r="J264" s="6">
        <v>0</v>
      </c>
      <c r="K264" s="6">
        <v>0</v>
      </c>
      <c r="L264" s="6">
        <v>0</v>
      </c>
      <c r="M264" s="6">
        <v>0</v>
      </c>
      <c r="N264" s="6">
        <v>0</v>
      </c>
      <c r="O264" s="6">
        <v>0</v>
      </c>
      <c r="P264" s="6">
        <v>2.1399999999999999E-2</v>
      </c>
      <c r="Q264" s="6">
        <v>0</v>
      </c>
      <c r="R264" s="6">
        <v>0</v>
      </c>
      <c r="S264" s="6">
        <v>0</v>
      </c>
      <c r="AJ264">
        <f>VLOOKUP(A264&amp;D264&amp;"-"&amp;E264,ActiveFunds!$AH$4:$AI$787,2,0)</f>
        <v>1</v>
      </c>
    </row>
    <row r="265" spans="1:36" x14ac:dyDescent="0.2">
      <c r="A265" t="str">
        <f t="shared" si="35"/>
        <v>405</v>
      </c>
      <c r="B265" t="str">
        <f t="shared" si="36"/>
        <v>T00</v>
      </c>
      <c r="C265" t="str">
        <f t="shared" si="37"/>
        <v/>
      </c>
      <c r="D265" t="str">
        <f t="shared" si="38"/>
        <v>218</v>
      </c>
      <c r="E265" t="str">
        <f t="shared" si="39"/>
        <v>1</v>
      </c>
      <c r="F265" s="36" t="s">
        <v>546</v>
      </c>
      <c r="G265" t="s">
        <v>254</v>
      </c>
      <c r="I265" s="4" t="s">
        <v>771</v>
      </c>
      <c r="J265" s="6">
        <v>0</v>
      </c>
      <c r="K265" s="6">
        <v>0</v>
      </c>
      <c r="L265" s="6">
        <v>0</v>
      </c>
      <c r="M265" s="6">
        <v>0</v>
      </c>
      <c r="N265" s="6">
        <v>0</v>
      </c>
      <c r="O265" s="6">
        <v>0</v>
      </c>
      <c r="P265" s="6">
        <v>1.2999999999999999E-3</v>
      </c>
      <c r="Q265" s="6">
        <v>0</v>
      </c>
      <c r="R265" s="6">
        <v>0</v>
      </c>
      <c r="S265" s="6">
        <v>0</v>
      </c>
      <c r="AJ265">
        <f>VLOOKUP(A265&amp;D265&amp;"-"&amp;E265,ActiveFunds!$AH$4:$AI$787,2,0)</f>
        <v>1</v>
      </c>
    </row>
    <row r="266" spans="1:36" x14ac:dyDescent="0.2">
      <c r="A266" t="str">
        <f t="shared" si="35"/>
        <v>405</v>
      </c>
      <c r="B266" t="str">
        <f t="shared" si="36"/>
        <v>U00</v>
      </c>
      <c r="C266" t="str">
        <f t="shared" si="37"/>
        <v/>
      </c>
      <c r="D266" t="str">
        <f t="shared" si="38"/>
        <v>108</v>
      </c>
      <c r="E266" t="str">
        <f t="shared" si="39"/>
        <v>1</v>
      </c>
      <c r="F266" s="36" t="s">
        <v>546</v>
      </c>
      <c r="G266" t="s">
        <v>255</v>
      </c>
      <c r="I266" s="4" t="s">
        <v>283</v>
      </c>
      <c r="J266" s="6">
        <v>0.8</v>
      </c>
      <c r="K266" s="6">
        <v>0.8</v>
      </c>
      <c r="L266" s="6">
        <v>0.8</v>
      </c>
      <c r="M266" s="6">
        <v>0.8</v>
      </c>
      <c r="N266" s="6">
        <v>0.8</v>
      </c>
      <c r="O266" s="6">
        <v>0.8</v>
      </c>
      <c r="P266" s="6">
        <v>0</v>
      </c>
      <c r="Q266" s="6">
        <v>0.8</v>
      </c>
      <c r="R266" s="6">
        <v>0.8</v>
      </c>
      <c r="S266" s="6">
        <v>0.8</v>
      </c>
      <c r="AJ266">
        <f>VLOOKUP(A266&amp;D266&amp;"-"&amp;E266,ActiveFunds!$AH$4:$AI$787,2,0)</f>
        <v>1</v>
      </c>
    </row>
    <row r="267" spans="1:36" x14ac:dyDescent="0.2">
      <c r="A267" t="str">
        <f t="shared" si="35"/>
        <v>405</v>
      </c>
      <c r="B267" t="str">
        <f t="shared" si="36"/>
        <v>U00</v>
      </c>
      <c r="C267" t="str">
        <f t="shared" si="37"/>
        <v/>
      </c>
      <c r="D267" t="str">
        <f t="shared" si="38"/>
        <v>218</v>
      </c>
      <c r="E267" t="str">
        <f t="shared" si="39"/>
        <v>1</v>
      </c>
      <c r="F267" s="36" t="s">
        <v>546</v>
      </c>
      <c r="G267" t="s">
        <v>255</v>
      </c>
      <c r="I267" s="4" t="s">
        <v>771</v>
      </c>
      <c r="J267" s="6">
        <v>0.2</v>
      </c>
      <c r="K267" s="6">
        <v>0.2</v>
      </c>
      <c r="L267" s="6">
        <v>0.2</v>
      </c>
      <c r="M267" s="6">
        <v>0.2</v>
      </c>
      <c r="N267" s="6">
        <v>0.2</v>
      </c>
      <c r="O267" s="6">
        <v>0.2</v>
      </c>
      <c r="P267" s="6">
        <v>0</v>
      </c>
      <c r="Q267" s="6">
        <v>0.2</v>
      </c>
      <c r="R267" s="6">
        <v>0.2</v>
      </c>
      <c r="S267" s="6">
        <v>0.2</v>
      </c>
      <c r="AJ267">
        <f>VLOOKUP(A267&amp;D267&amp;"-"&amp;E267,ActiveFunds!$AH$4:$AI$787,2,0)</f>
        <v>1</v>
      </c>
    </row>
    <row r="268" spans="1:36" x14ac:dyDescent="0.2">
      <c r="A268" t="str">
        <f t="shared" si="35"/>
        <v>405</v>
      </c>
      <c r="B268" t="str">
        <f t="shared" si="36"/>
        <v>V00</v>
      </c>
      <c r="C268" t="str">
        <f t="shared" si="37"/>
        <v/>
      </c>
      <c r="D268" t="str">
        <f t="shared" si="38"/>
        <v>218</v>
      </c>
      <c r="E268" t="str">
        <f t="shared" si="39"/>
        <v>1</v>
      </c>
      <c r="F268" s="36" t="s">
        <v>546</v>
      </c>
      <c r="G268" t="s">
        <v>257</v>
      </c>
      <c r="I268" s="4" t="s">
        <v>771</v>
      </c>
      <c r="J268" s="6">
        <v>0</v>
      </c>
      <c r="K268" s="6">
        <v>0</v>
      </c>
      <c r="L268" s="6">
        <v>0</v>
      </c>
      <c r="M268" s="6">
        <v>0</v>
      </c>
      <c r="N268" s="6">
        <v>0</v>
      </c>
      <c r="O268" s="6">
        <v>0</v>
      </c>
      <c r="P268" s="6">
        <v>5.1999999999999998E-3</v>
      </c>
      <c r="Q268" s="6">
        <v>0</v>
      </c>
      <c r="R268" s="6">
        <v>0</v>
      </c>
      <c r="S268" s="6">
        <v>0</v>
      </c>
      <c r="AJ268">
        <f>VLOOKUP(A268&amp;D268&amp;"-"&amp;E268,ActiveFunds!$AH$4:$AI$787,2,0)</f>
        <v>1</v>
      </c>
    </row>
    <row r="269" spans="1:36" x14ac:dyDescent="0.2">
      <c r="A269" t="str">
        <f t="shared" si="35"/>
        <v>405</v>
      </c>
      <c r="B269" t="str">
        <f t="shared" si="36"/>
        <v>X00</v>
      </c>
      <c r="C269" t="str">
        <f t="shared" si="37"/>
        <v/>
      </c>
      <c r="D269" t="str">
        <f t="shared" si="38"/>
        <v>109</v>
      </c>
      <c r="E269" t="str">
        <f t="shared" si="39"/>
        <v>1</v>
      </c>
      <c r="F269" s="36" t="s">
        <v>546</v>
      </c>
      <c r="G269" t="s">
        <v>259</v>
      </c>
      <c r="I269" s="4" t="s">
        <v>597</v>
      </c>
      <c r="J269" s="6">
        <v>0</v>
      </c>
      <c r="K269" s="6">
        <v>0</v>
      </c>
      <c r="L269" s="6">
        <v>0</v>
      </c>
      <c r="M269" s="6">
        <v>0</v>
      </c>
      <c r="N269" s="6">
        <v>0</v>
      </c>
      <c r="O269" s="6">
        <v>0</v>
      </c>
      <c r="P269" s="6">
        <v>0.35909999999999997</v>
      </c>
      <c r="Q269" s="6">
        <v>0</v>
      </c>
      <c r="R269" s="6">
        <v>0</v>
      </c>
      <c r="S269" s="6">
        <v>0</v>
      </c>
      <c r="AJ269">
        <f>VLOOKUP(A269&amp;D269&amp;"-"&amp;E269,ActiveFunds!$AH$4:$AI$787,2,0)</f>
        <v>1</v>
      </c>
    </row>
    <row r="270" spans="1:36" x14ac:dyDescent="0.2">
      <c r="A270" t="str">
        <f t="shared" si="35"/>
        <v>405</v>
      </c>
      <c r="B270" t="str">
        <f t="shared" si="36"/>
        <v>Y00</v>
      </c>
      <c r="C270" t="str">
        <f t="shared" si="37"/>
        <v/>
      </c>
      <c r="D270" t="str">
        <f t="shared" si="38"/>
        <v>218</v>
      </c>
      <c r="E270" t="str">
        <f t="shared" si="39"/>
        <v>1</v>
      </c>
      <c r="F270" s="36" t="s">
        <v>546</v>
      </c>
      <c r="G270" t="s">
        <v>261</v>
      </c>
      <c r="I270" s="4" t="s">
        <v>771</v>
      </c>
      <c r="J270" s="6">
        <v>0</v>
      </c>
      <c r="K270" s="6">
        <v>0</v>
      </c>
      <c r="L270" s="6">
        <v>0</v>
      </c>
      <c r="M270" s="6">
        <v>0</v>
      </c>
      <c r="N270" s="6">
        <v>0</v>
      </c>
      <c r="O270" s="6">
        <v>0</v>
      </c>
      <c r="P270" s="6">
        <v>3.3E-3</v>
      </c>
      <c r="Q270" s="6">
        <v>0</v>
      </c>
      <c r="R270" s="6">
        <v>0</v>
      </c>
      <c r="S270" s="6">
        <v>0</v>
      </c>
      <c r="AJ270">
        <f>VLOOKUP(A270&amp;D270&amp;"-"&amp;E270,ActiveFunds!$AH$4:$AI$787,2,0)</f>
        <v>1</v>
      </c>
    </row>
    <row r="271" spans="1:36" x14ac:dyDescent="0.2">
      <c r="A271" t="str">
        <f t="shared" si="35"/>
        <v>405</v>
      </c>
      <c r="B271" t="str">
        <f t="shared" si="36"/>
        <v>Z00</v>
      </c>
      <c r="C271" t="str">
        <f t="shared" si="37"/>
        <v/>
      </c>
      <c r="D271" t="str">
        <f t="shared" si="38"/>
        <v>108</v>
      </c>
      <c r="E271" t="str">
        <f t="shared" si="39"/>
        <v>1</v>
      </c>
      <c r="F271" s="36" t="s">
        <v>546</v>
      </c>
      <c r="G271" t="s">
        <v>263</v>
      </c>
      <c r="I271" s="4" t="s">
        <v>283</v>
      </c>
      <c r="J271" s="6">
        <v>0</v>
      </c>
      <c r="K271" s="6">
        <v>0</v>
      </c>
      <c r="L271" s="6">
        <v>0</v>
      </c>
      <c r="M271" s="6">
        <v>0</v>
      </c>
      <c r="N271" s="6">
        <v>0</v>
      </c>
      <c r="O271" s="6">
        <v>0</v>
      </c>
      <c r="P271" s="6">
        <v>1.0500000000000001E-2</v>
      </c>
      <c r="Q271" s="6">
        <v>0</v>
      </c>
      <c r="R271" s="6">
        <v>0</v>
      </c>
      <c r="S271" s="6">
        <v>0</v>
      </c>
      <c r="AJ271">
        <f>VLOOKUP(A271&amp;D271&amp;"-"&amp;E271,ActiveFunds!$AH$4:$AI$787,2,0)</f>
        <v>1</v>
      </c>
    </row>
    <row r="272" spans="1:36" x14ac:dyDescent="0.2">
      <c r="A272" t="str">
        <f t="shared" si="35"/>
        <v>406</v>
      </c>
      <c r="B272" t="str">
        <f t="shared" si="36"/>
        <v>010</v>
      </c>
      <c r="C272" t="str">
        <f t="shared" si="37"/>
        <v/>
      </c>
      <c r="D272" t="str">
        <f t="shared" si="38"/>
        <v>108</v>
      </c>
      <c r="E272" t="str">
        <f t="shared" si="39"/>
        <v>1</v>
      </c>
      <c r="F272" s="63" t="s">
        <v>548</v>
      </c>
      <c r="G272" s="4" t="s">
        <v>264</v>
      </c>
      <c r="H272" s="4"/>
      <c r="I272" s="4" t="s">
        <v>283</v>
      </c>
      <c r="J272" s="64">
        <v>1</v>
      </c>
      <c r="K272" s="64">
        <v>1</v>
      </c>
      <c r="L272" s="64">
        <v>1</v>
      </c>
      <c r="M272" s="64">
        <v>1</v>
      </c>
      <c r="N272" s="64">
        <v>1</v>
      </c>
      <c r="O272" s="64">
        <v>1</v>
      </c>
      <c r="P272" s="64">
        <v>1</v>
      </c>
      <c r="Q272" s="64">
        <v>1</v>
      </c>
      <c r="R272" s="6">
        <v>1</v>
      </c>
      <c r="S272" s="6">
        <v>1</v>
      </c>
      <c r="AJ272">
        <f>VLOOKUP(A272&amp;D272&amp;"-"&amp;E272,ActiveFunds!$AH$4:$AI$787,2,0)</f>
        <v>1</v>
      </c>
    </row>
    <row r="273" spans="1:36" x14ac:dyDescent="0.2">
      <c r="A273" t="str">
        <f t="shared" si="35"/>
        <v>407</v>
      </c>
      <c r="B273" t="str">
        <f t="shared" si="36"/>
        <v>010</v>
      </c>
      <c r="C273" t="str">
        <f t="shared" si="37"/>
        <v/>
      </c>
      <c r="D273" t="str">
        <f t="shared" si="38"/>
        <v>144</v>
      </c>
      <c r="E273" t="str">
        <f t="shared" si="39"/>
        <v>1</v>
      </c>
      <c r="F273" s="36" t="s">
        <v>550</v>
      </c>
      <c r="G273" t="s">
        <v>264</v>
      </c>
      <c r="I273" s="4" t="s">
        <v>646</v>
      </c>
      <c r="J273" s="64">
        <v>1</v>
      </c>
      <c r="K273" s="64">
        <v>1</v>
      </c>
      <c r="L273" s="64">
        <v>1</v>
      </c>
      <c r="M273" s="64">
        <v>1</v>
      </c>
      <c r="N273" s="64">
        <v>1</v>
      </c>
      <c r="O273" s="64">
        <v>1</v>
      </c>
      <c r="P273" s="64">
        <v>1</v>
      </c>
      <c r="Q273" s="64">
        <v>1</v>
      </c>
      <c r="R273" s="6">
        <v>1</v>
      </c>
      <c r="S273" s="6">
        <v>1</v>
      </c>
      <c r="AJ273">
        <f>VLOOKUP(A273&amp;D273&amp;"-"&amp;E273,ActiveFunds!$AH$4:$AI$787,2,0)</f>
        <v>1</v>
      </c>
    </row>
    <row r="274" spans="1:36" x14ac:dyDescent="0.2">
      <c r="A274" t="str">
        <f t="shared" si="35"/>
        <v>410</v>
      </c>
      <c r="B274" t="str">
        <f t="shared" si="36"/>
        <v/>
      </c>
      <c r="C274" t="str">
        <f t="shared" si="37"/>
        <v/>
      </c>
      <c r="D274" t="str">
        <f t="shared" si="38"/>
        <v>108</v>
      </c>
      <c r="E274" t="str">
        <f t="shared" si="39"/>
        <v>1</v>
      </c>
      <c r="F274" s="63" t="s">
        <v>552</v>
      </c>
      <c r="G274" s="4"/>
      <c r="H274" s="4"/>
      <c r="I274" s="4" t="s">
        <v>283</v>
      </c>
      <c r="J274" s="64">
        <v>1</v>
      </c>
      <c r="K274" s="64">
        <v>1</v>
      </c>
      <c r="L274" s="64">
        <v>1</v>
      </c>
      <c r="M274" s="64">
        <v>1</v>
      </c>
      <c r="N274" s="64">
        <v>1</v>
      </c>
      <c r="O274" s="64">
        <v>1</v>
      </c>
      <c r="P274" s="64">
        <v>1</v>
      </c>
      <c r="Q274" s="64">
        <v>1</v>
      </c>
      <c r="R274" s="6">
        <v>1</v>
      </c>
      <c r="S274" s="6">
        <v>1</v>
      </c>
      <c r="AJ274">
        <f>VLOOKUP(A274&amp;D274&amp;"-"&amp;E274,ActiveFunds!$AH$4:$AI$787,2,0)</f>
        <v>1</v>
      </c>
    </row>
    <row r="275" spans="1:36" x14ac:dyDescent="0.2">
      <c r="A275" t="str">
        <f t="shared" si="35"/>
        <v>411</v>
      </c>
      <c r="B275" t="str">
        <f t="shared" si="36"/>
        <v>010</v>
      </c>
      <c r="C275" t="str">
        <f t="shared" si="37"/>
        <v/>
      </c>
      <c r="D275" t="str">
        <f t="shared" si="38"/>
        <v>108</v>
      </c>
      <c r="E275" t="str">
        <f t="shared" si="39"/>
        <v>1</v>
      </c>
      <c r="F275" s="63" t="s">
        <v>555</v>
      </c>
      <c r="G275" s="4" t="s">
        <v>264</v>
      </c>
      <c r="H275" s="4"/>
      <c r="I275" s="4" t="s">
        <v>283</v>
      </c>
      <c r="J275" s="64">
        <v>1</v>
      </c>
      <c r="K275" s="64">
        <v>1</v>
      </c>
      <c r="L275" s="64">
        <v>1</v>
      </c>
      <c r="M275" s="64">
        <v>1</v>
      </c>
      <c r="N275" s="64">
        <v>1</v>
      </c>
      <c r="O275" s="64">
        <v>1</v>
      </c>
      <c r="P275" s="64">
        <v>1</v>
      </c>
      <c r="Q275" s="64">
        <v>1</v>
      </c>
      <c r="R275" s="6">
        <v>1</v>
      </c>
      <c r="S275" s="6">
        <v>1</v>
      </c>
      <c r="AJ275">
        <f>VLOOKUP(A275&amp;D275&amp;"-"&amp;E275,ActiveFunds!$AH$4:$AI$787,2,0)</f>
        <v>1</v>
      </c>
    </row>
    <row r="276" spans="1:36" x14ac:dyDescent="0.2">
      <c r="A276" t="str">
        <f t="shared" ref="A276:A307" si="40">LEFT(F276,3)</f>
        <v>460</v>
      </c>
      <c r="B276" t="str">
        <f t="shared" ref="B276:B307" si="41">IF(G276="","",LEFT(G276,3))</f>
        <v/>
      </c>
      <c r="C276" t="str">
        <f t="shared" ref="C276:C307" si="42">IF(H276="","",LEFT(H276,4))</f>
        <v/>
      </c>
      <c r="D276" t="str">
        <f t="shared" ref="D276:D307" si="43">LEFT(I276,3)</f>
        <v>001</v>
      </c>
      <c r="E276" t="str">
        <f t="shared" ref="E276:E307" si="44">MID(I276,5,1)</f>
        <v>1</v>
      </c>
      <c r="F276" s="36" t="s">
        <v>557</v>
      </c>
      <c r="I276" s="4" t="s">
        <v>167</v>
      </c>
      <c r="J276" s="64">
        <v>0.5</v>
      </c>
      <c r="K276" s="64">
        <v>0.5</v>
      </c>
      <c r="L276" s="64">
        <v>0.5</v>
      </c>
      <c r="M276" s="64">
        <v>0.5</v>
      </c>
      <c r="N276" s="64">
        <v>0.5</v>
      </c>
      <c r="O276" s="64">
        <v>0.5</v>
      </c>
      <c r="P276" s="64">
        <v>0.5</v>
      </c>
      <c r="Q276" s="64">
        <v>0.5</v>
      </c>
      <c r="R276" s="6">
        <v>0.5</v>
      </c>
      <c r="S276" s="6">
        <v>0.5</v>
      </c>
      <c r="AJ276">
        <f>VLOOKUP(A276&amp;D276&amp;"-"&amp;E276,ActiveFunds!$AH$4:$AI$787,2,0)</f>
        <v>0</v>
      </c>
    </row>
    <row r="277" spans="1:36" x14ac:dyDescent="0.2">
      <c r="A277" t="str">
        <f t="shared" si="40"/>
        <v>460</v>
      </c>
      <c r="B277" t="str">
        <f t="shared" si="41"/>
        <v/>
      </c>
      <c r="C277" t="str">
        <f t="shared" si="42"/>
        <v/>
      </c>
      <c r="D277" t="str">
        <f t="shared" si="43"/>
        <v>001</v>
      </c>
      <c r="E277" t="str">
        <f t="shared" si="44"/>
        <v>7</v>
      </c>
      <c r="F277" s="36" t="s">
        <v>557</v>
      </c>
      <c r="I277" s="4" t="s">
        <v>173</v>
      </c>
      <c r="J277" s="64">
        <v>0.5</v>
      </c>
      <c r="K277" s="64">
        <v>0.5</v>
      </c>
      <c r="L277" s="64">
        <v>0.5</v>
      </c>
      <c r="M277" s="64">
        <v>0.5</v>
      </c>
      <c r="N277" s="64">
        <v>0.5</v>
      </c>
      <c r="O277" s="64">
        <v>0.5</v>
      </c>
      <c r="P277" s="64">
        <v>0.5</v>
      </c>
      <c r="Q277" s="64">
        <v>0.5</v>
      </c>
      <c r="R277" s="6">
        <v>0.5</v>
      </c>
      <c r="S277" s="6">
        <v>0.5</v>
      </c>
      <c r="AJ277">
        <f>VLOOKUP(A277&amp;D277&amp;"-"&amp;E277,ActiveFunds!$AH$4:$AI$787,2,0)</f>
        <v>0</v>
      </c>
    </row>
    <row r="278" spans="1:36" x14ac:dyDescent="0.2">
      <c r="A278" t="str">
        <f t="shared" si="40"/>
        <v>461</v>
      </c>
      <c r="B278" t="str">
        <f t="shared" si="41"/>
        <v/>
      </c>
      <c r="C278" t="str">
        <f t="shared" si="42"/>
        <v/>
      </c>
      <c r="D278" t="str">
        <f t="shared" si="43"/>
        <v>001</v>
      </c>
      <c r="E278" t="str">
        <f t="shared" si="44"/>
        <v>1</v>
      </c>
      <c r="F278" s="36" t="s">
        <v>559</v>
      </c>
      <c r="I278" s="4" t="s">
        <v>167</v>
      </c>
      <c r="J278" s="67">
        <v>0.18099999999999999</v>
      </c>
      <c r="K278" s="67">
        <v>0.18099999999999999</v>
      </c>
      <c r="L278" s="67">
        <v>0.18099999999999999</v>
      </c>
      <c r="M278" s="67">
        <v>0.18099999999999999</v>
      </c>
      <c r="N278" s="67">
        <v>0.18099999999999999</v>
      </c>
      <c r="O278" s="67">
        <v>0.18099999999999999</v>
      </c>
      <c r="P278" s="67">
        <v>0.18099999999999999</v>
      </c>
      <c r="Q278" s="67">
        <v>0.18099999999999999</v>
      </c>
      <c r="R278" s="6">
        <v>0.18099999999999999</v>
      </c>
      <c r="S278" s="6">
        <v>0.18099999999999999</v>
      </c>
      <c r="AJ278">
        <f>VLOOKUP(A278&amp;D278&amp;"-"&amp;E278,ActiveFunds!$AH$4:$AI$787,2,0)</f>
        <v>0</v>
      </c>
    </row>
    <row r="279" spans="1:36" x14ac:dyDescent="0.2">
      <c r="A279" t="str">
        <f t="shared" si="40"/>
        <v>461</v>
      </c>
      <c r="B279" t="str">
        <f t="shared" si="41"/>
        <v/>
      </c>
      <c r="C279" t="str">
        <f t="shared" si="42"/>
        <v/>
      </c>
      <c r="D279" t="str">
        <f t="shared" si="43"/>
        <v>044</v>
      </c>
      <c r="E279" t="str">
        <f t="shared" si="44"/>
        <v>1</v>
      </c>
      <c r="F279" s="36" t="s">
        <v>559</v>
      </c>
      <c r="I279" s="4" t="s">
        <v>422</v>
      </c>
      <c r="J279" s="67">
        <v>2.5000000000000001E-2</v>
      </c>
      <c r="K279" s="67">
        <v>2.5000000000000001E-2</v>
      </c>
      <c r="L279" s="67">
        <v>2.5000000000000001E-2</v>
      </c>
      <c r="M279" s="67">
        <v>2.5000000000000001E-2</v>
      </c>
      <c r="N279" s="67">
        <v>2.5000000000000001E-2</v>
      </c>
      <c r="O279" s="67">
        <v>2.5000000000000001E-2</v>
      </c>
      <c r="P279" s="67">
        <v>2.5000000000000001E-2</v>
      </c>
      <c r="Q279" s="67">
        <v>2.5000000000000001E-2</v>
      </c>
      <c r="R279" s="6">
        <v>2.5000000000000001E-2</v>
      </c>
      <c r="S279" s="6">
        <v>2.5000000000000001E-2</v>
      </c>
      <c r="AJ279">
        <f>VLOOKUP(A279&amp;D279&amp;"-"&amp;E279,ActiveFunds!$AH$4:$AI$787,2,0)</f>
        <v>0</v>
      </c>
    </row>
    <row r="280" spans="1:36" x14ac:dyDescent="0.2">
      <c r="A280" t="str">
        <f t="shared" si="40"/>
        <v>461</v>
      </c>
      <c r="B280" t="str">
        <f t="shared" si="41"/>
        <v/>
      </c>
      <c r="C280" t="str">
        <f t="shared" si="42"/>
        <v/>
      </c>
      <c r="D280" t="str">
        <f t="shared" si="43"/>
        <v>173</v>
      </c>
      <c r="E280" t="str">
        <f t="shared" si="44"/>
        <v>1</v>
      </c>
      <c r="F280" s="36" t="s">
        <v>559</v>
      </c>
      <c r="I280" s="4" t="s">
        <v>705</v>
      </c>
      <c r="J280" s="67">
        <v>0.38300000000000001</v>
      </c>
      <c r="K280" s="67">
        <v>0.38300000000000001</v>
      </c>
      <c r="L280" s="67">
        <v>0.38300000000000001</v>
      </c>
      <c r="M280" s="67">
        <v>0.38300000000000001</v>
      </c>
      <c r="N280" s="67">
        <v>0.38300000000000001</v>
      </c>
      <c r="O280" s="67">
        <v>0.38300000000000001</v>
      </c>
      <c r="P280" s="67">
        <v>0.38300000000000001</v>
      </c>
      <c r="Q280" s="67">
        <v>0.38300000000000001</v>
      </c>
      <c r="R280" s="6">
        <v>0.38300000000000001</v>
      </c>
      <c r="S280" s="6">
        <v>0.38300000000000001</v>
      </c>
      <c r="AJ280">
        <f>VLOOKUP(A280&amp;D280&amp;"-"&amp;E280,ActiveFunds!$AH$4:$AI$787,2,0)</f>
        <v>0</v>
      </c>
    </row>
    <row r="281" spans="1:36" x14ac:dyDescent="0.2">
      <c r="A281" t="str">
        <f t="shared" si="40"/>
        <v>461</v>
      </c>
      <c r="B281" t="str">
        <f t="shared" si="41"/>
        <v/>
      </c>
      <c r="C281" t="str">
        <f t="shared" si="42"/>
        <v/>
      </c>
      <c r="D281" t="str">
        <f t="shared" si="43"/>
        <v>174</v>
      </c>
      <c r="E281" t="str">
        <f t="shared" si="44"/>
        <v>1</v>
      </c>
      <c r="F281" s="36" t="s">
        <v>559</v>
      </c>
      <c r="I281" s="4" t="s">
        <v>183</v>
      </c>
      <c r="J281" s="67">
        <v>1.4999999999999999E-2</v>
      </c>
      <c r="K281" s="67">
        <v>1.4999999999999999E-2</v>
      </c>
      <c r="L281" s="67">
        <v>1.4999999999999999E-2</v>
      </c>
      <c r="M281" s="67">
        <v>1.4999999999999999E-2</v>
      </c>
      <c r="N281" s="67">
        <v>1.4999999999999999E-2</v>
      </c>
      <c r="O281" s="67">
        <v>1.4999999999999999E-2</v>
      </c>
      <c r="P281" s="67">
        <v>1.4999999999999999E-2</v>
      </c>
      <c r="Q281" s="67">
        <v>1.4999999999999999E-2</v>
      </c>
      <c r="R281" s="6">
        <v>1.4999999999999999E-2</v>
      </c>
      <c r="S281" s="6">
        <v>1.4999999999999999E-2</v>
      </c>
      <c r="AJ281">
        <f>VLOOKUP(A281&amp;D281&amp;"-"&amp;E281,ActiveFunds!$AH$4:$AI$787,2,0)</f>
        <v>0</v>
      </c>
    </row>
    <row r="282" spans="1:36" x14ac:dyDescent="0.2">
      <c r="A282" t="str">
        <f t="shared" si="40"/>
        <v>461</v>
      </c>
      <c r="B282" t="str">
        <f t="shared" si="41"/>
        <v/>
      </c>
      <c r="C282" t="str">
        <f t="shared" si="42"/>
        <v/>
      </c>
      <c r="D282" t="str">
        <f t="shared" si="43"/>
        <v>176</v>
      </c>
      <c r="E282" t="str">
        <f t="shared" si="44"/>
        <v>1</v>
      </c>
      <c r="F282" s="36" t="s">
        <v>559</v>
      </c>
      <c r="I282" s="4" t="s">
        <v>708</v>
      </c>
      <c r="J282" s="67">
        <v>0.151</v>
      </c>
      <c r="K282" s="67">
        <v>0.151</v>
      </c>
      <c r="L282" s="67">
        <v>0.151</v>
      </c>
      <c r="M282" s="67">
        <v>0.151</v>
      </c>
      <c r="N282" s="67">
        <v>0.151</v>
      </c>
      <c r="O282" s="67">
        <v>0.151</v>
      </c>
      <c r="P282" s="67">
        <v>0.151</v>
      </c>
      <c r="Q282" s="67">
        <v>0.151</v>
      </c>
      <c r="R282" s="6">
        <v>0.151</v>
      </c>
      <c r="S282" s="6">
        <v>0.151</v>
      </c>
      <c r="AJ282">
        <f>VLOOKUP(A282&amp;D282&amp;"-"&amp;E282,ActiveFunds!$AH$4:$AI$787,2,0)</f>
        <v>0</v>
      </c>
    </row>
    <row r="283" spans="1:36" x14ac:dyDescent="0.2">
      <c r="A283" t="str">
        <f t="shared" si="40"/>
        <v>461</v>
      </c>
      <c r="B283" t="str">
        <f t="shared" si="41"/>
        <v/>
      </c>
      <c r="C283" t="str">
        <f t="shared" si="42"/>
        <v/>
      </c>
      <c r="D283" t="str">
        <f t="shared" si="43"/>
        <v>182</v>
      </c>
      <c r="E283" t="str">
        <f t="shared" si="44"/>
        <v>1</v>
      </c>
      <c r="F283" s="36" t="s">
        <v>559</v>
      </c>
      <c r="I283" s="4" t="s">
        <v>718</v>
      </c>
      <c r="J283" s="67">
        <v>1.2999999999999999E-2</v>
      </c>
      <c r="K283" s="67">
        <v>1.2999999999999999E-2</v>
      </c>
      <c r="L283" s="67">
        <v>1.2999999999999999E-2</v>
      </c>
      <c r="M283" s="67">
        <v>1.2999999999999999E-2</v>
      </c>
      <c r="N283" s="67">
        <v>1.2999999999999999E-2</v>
      </c>
      <c r="O283" s="67">
        <v>1.2999999999999999E-2</v>
      </c>
      <c r="P283" s="67">
        <v>1.2999999999999999E-2</v>
      </c>
      <c r="Q283" s="67">
        <v>1.2999999999999999E-2</v>
      </c>
      <c r="R283" s="6">
        <v>1.2999999999999999E-2</v>
      </c>
      <c r="S283" s="6">
        <v>1.2999999999999999E-2</v>
      </c>
      <c r="AJ283">
        <f>VLOOKUP(A283&amp;D283&amp;"-"&amp;E283,ActiveFunds!$AH$4:$AI$787,2,0)</f>
        <v>0</v>
      </c>
    </row>
    <row r="284" spans="1:36" x14ac:dyDescent="0.2">
      <c r="A284" t="str">
        <f t="shared" si="40"/>
        <v>461</v>
      </c>
      <c r="B284" t="str">
        <f t="shared" si="41"/>
        <v/>
      </c>
      <c r="C284" t="str">
        <f t="shared" si="42"/>
        <v/>
      </c>
      <c r="D284" t="str">
        <f t="shared" si="43"/>
        <v>19G</v>
      </c>
      <c r="E284" t="str">
        <f t="shared" si="44"/>
        <v>1</v>
      </c>
      <c r="F284" s="36" t="s">
        <v>559</v>
      </c>
      <c r="I284" s="4" t="s">
        <v>742</v>
      </c>
      <c r="J284" s="67">
        <v>9.6000000000000002E-2</v>
      </c>
      <c r="K284" s="67">
        <v>9.6000000000000002E-2</v>
      </c>
      <c r="L284" s="67">
        <v>9.6000000000000002E-2</v>
      </c>
      <c r="M284" s="67">
        <v>9.6000000000000002E-2</v>
      </c>
      <c r="N284" s="67">
        <v>9.6000000000000002E-2</v>
      </c>
      <c r="O284" s="67">
        <v>9.6000000000000002E-2</v>
      </c>
      <c r="P284" s="67">
        <v>9.6000000000000002E-2</v>
      </c>
      <c r="Q284" s="67">
        <v>9.6000000000000002E-2</v>
      </c>
      <c r="R284" s="6">
        <v>9.6000000000000002E-2</v>
      </c>
      <c r="S284" s="6">
        <v>9.6000000000000002E-2</v>
      </c>
      <c r="AJ284">
        <f>VLOOKUP(A284&amp;D284&amp;"-"&amp;E284,ActiveFunds!$AH$4:$AI$787,2,0)</f>
        <v>0</v>
      </c>
    </row>
    <row r="285" spans="1:36" x14ac:dyDescent="0.2">
      <c r="A285" t="str">
        <f t="shared" si="40"/>
        <v>461</v>
      </c>
      <c r="B285" t="str">
        <f t="shared" si="41"/>
        <v/>
      </c>
      <c r="C285" t="str">
        <f t="shared" si="42"/>
        <v/>
      </c>
      <c r="D285" t="str">
        <f t="shared" si="43"/>
        <v>207</v>
      </c>
      <c r="E285" t="str">
        <f t="shared" si="44"/>
        <v>1</v>
      </c>
      <c r="F285" s="36" t="s">
        <v>559</v>
      </c>
      <c r="I285" s="4" t="s">
        <v>755</v>
      </c>
      <c r="J285" s="67">
        <v>2.5999999999999999E-2</v>
      </c>
      <c r="K285" s="67">
        <v>2.5999999999999999E-2</v>
      </c>
      <c r="L285" s="67">
        <v>2.5999999999999999E-2</v>
      </c>
      <c r="M285" s="67">
        <v>2.5999999999999999E-2</v>
      </c>
      <c r="N285" s="67">
        <v>2.5999999999999999E-2</v>
      </c>
      <c r="O285" s="67">
        <v>2.5999999999999999E-2</v>
      </c>
      <c r="P285" s="67">
        <v>2.5999999999999999E-2</v>
      </c>
      <c r="Q285" s="67">
        <v>2.5999999999999999E-2</v>
      </c>
      <c r="R285" s="6">
        <v>2.5999999999999999E-2</v>
      </c>
      <c r="S285" s="6">
        <v>2.5999999999999999E-2</v>
      </c>
      <c r="AJ285">
        <f>VLOOKUP(A285&amp;D285&amp;"-"&amp;E285,ActiveFunds!$AH$4:$AI$787,2,0)</f>
        <v>0</v>
      </c>
    </row>
    <row r="286" spans="1:36" x14ac:dyDescent="0.2">
      <c r="A286" t="str">
        <f t="shared" si="40"/>
        <v>461</v>
      </c>
      <c r="B286" t="str">
        <f t="shared" si="41"/>
        <v/>
      </c>
      <c r="C286" t="str">
        <f t="shared" si="42"/>
        <v/>
      </c>
      <c r="D286" t="str">
        <f t="shared" si="43"/>
        <v>20R</v>
      </c>
      <c r="E286" t="str">
        <f t="shared" si="44"/>
        <v>1</v>
      </c>
      <c r="F286" s="36" t="s">
        <v>559</v>
      </c>
      <c r="I286" s="4" t="s">
        <v>760</v>
      </c>
      <c r="J286" s="67">
        <v>5.6000000000000001E-2</v>
      </c>
      <c r="K286" s="67">
        <v>5.6000000000000001E-2</v>
      </c>
      <c r="L286" s="67">
        <v>5.6000000000000001E-2</v>
      </c>
      <c r="M286" s="67">
        <v>5.6000000000000001E-2</v>
      </c>
      <c r="N286" s="67">
        <v>5.6000000000000001E-2</v>
      </c>
      <c r="O286" s="67">
        <v>5.6000000000000001E-2</v>
      </c>
      <c r="P286" s="67">
        <v>5.6000000000000001E-2</v>
      </c>
      <c r="Q286" s="67">
        <v>5.6000000000000001E-2</v>
      </c>
      <c r="R286" s="6">
        <v>5.6000000000000001E-2</v>
      </c>
      <c r="S286" s="6">
        <v>5.6000000000000001E-2</v>
      </c>
      <c r="AJ286">
        <f>VLOOKUP(A286&amp;D286&amp;"-"&amp;E286,ActiveFunds!$AH$4:$AI$787,2,0)</f>
        <v>0</v>
      </c>
    </row>
    <row r="287" spans="1:36" x14ac:dyDescent="0.2">
      <c r="A287" t="str">
        <f t="shared" si="40"/>
        <v>461</v>
      </c>
      <c r="B287" t="str">
        <f t="shared" si="41"/>
        <v/>
      </c>
      <c r="C287" t="str">
        <f t="shared" si="42"/>
        <v/>
      </c>
      <c r="D287" t="str">
        <f t="shared" si="43"/>
        <v>216</v>
      </c>
      <c r="E287" t="str">
        <f t="shared" si="44"/>
        <v>1</v>
      </c>
      <c r="F287" s="36" t="s">
        <v>559</v>
      </c>
      <c r="I287" s="4" t="s">
        <v>769</v>
      </c>
      <c r="J287" s="67">
        <v>1.2E-2</v>
      </c>
      <c r="K287" s="67">
        <v>1.2E-2</v>
      </c>
      <c r="L287" s="67">
        <v>1.2E-2</v>
      </c>
      <c r="M287" s="67">
        <v>1.2E-2</v>
      </c>
      <c r="N287" s="67">
        <v>1.2E-2</v>
      </c>
      <c r="O287" s="67">
        <v>1.2E-2</v>
      </c>
      <c r="P287" s="67">
        <v>1.2E-2</v>
      </c>
      <c r="Q287" s="67">
        <v>1.2E-2</v>
      </c>
      <c r="R287" s="6">
        <v>1.2E-2</v>
      </c>
      <c r="S287" s="6">
        <v>1.2E-2</v>
      </c>
      <c r="AJ287">
        <f>VLOOKUP(A287&amp;D287&amp;"-"&amp;E287,ActiveFunds!$AH$4:$AI$787,2,0)</f>
        <v>0</v>
      </c>
    </row>
    <row r="288" spans="1:36" x14ac:dyDescent="0.2">
      <c r="A288" t="str">
        <f t="shared" si="40"/>
        <v>461</v>
      </c>
      <c r="B288" t="str">
        <f t="shared" si="41"/>
        <v/>
      </c>
      <c r="C288" t="str">
        <f t="shared" si="42"/>
        <v/>
      </c>
      <c r="D288" t="str">
        <f t="shared" si="43"/>
        <v>217</v>
      </c>
      <c r="E288" t="str">
        <f t="shared" si="44"/>
        <v>1</v>
      </c>
      <c r="F288" s="36" t="s">
        <v>559</v>
      </c>
      <c r="I288" s="4" t="s">
        <v>770</v>
      </c>
      <c r="J288" s="67">
        <v>0.03</v>
      </c>
      <c r="K288" s="67">
        <v>0.03</v>
      </c>
      <c r="L288" s="67">
        <v>0.03</v>
      </c>
      <c r="M288" s="67">
        <v>0.03</v>
      </c>
      <c r="N288" s="67">
        <v>0.03</v>
      </c>
      <c r="O288" s="67">
        <v>0.03</v>
      </c>
      <c r="P288" s="67">
        <v>0.03</v>
      </c>
      <c r="Q288" s="67">
        <v>0.03</v>
      </c>
      <c r="R288" s="6">
        <v>0.03</v>
      </c>
      <c r="S288" s="6">
        <v>0.03</v>
      </c>
      <c r="AJ288">
        <f>VLOOKUP(A288&amp;D288&amp;"-"&amp;E288,ActiveFunds!$AH$4:$AI$787,2,0)</f>
        <v>0</v>
      </c>
    </row>
    <row r="289" spans="1:36" x14ac:dyDescent="0.2">
      <c r="A289" t="str">
        <f t="shared" si="40"/>
        <v>461</v>
      </c>
      <c r="B289" t="str">
        <f t="shared" si="41"/>
        <v/>
      </c>
      <c r="C289" t="str">
        <f t="shared" si="42"/>
        <v/>
      </c>
      <c r="D289" t="str">
        <f t="shared" si="43"/>
        <v>219</v>
      </c>
      <c r="E289" t="str">
        <f t="shared" si="44"/>
        <v>1</v>
      </c>
      <c r="F289" s="36" t="s">
        <v>559</v>
      </c>
      <c r="I289" s="4" t="s">
        <v>774</v>
      </c>
      <c r="J289" s="67">
        <v>1.2E-2</v>
      </c>
      <c r="K289" s="67">
        <v>1.2E-2</v>
      </c>
      <c r="L289" s="67">
        <v>1.2E-2</v>
      </c>
      <c r="M289" s="67">
        <v>1.2E-2</v>
      </c>
      <c r="N289" s="67">
        <v>1.2E-2</v>
      </c>
      <c r="O289" s="67">
        <v>1.2E-2</v>
      </c>
      <c r="P289" s="67">
        <v>1.2E-2</v>
      </c>
      <c r="Q289" s="67">
        <v>1.2E-2</v>
      </c>
      <c r="R289" s="6">
        <v>1.2E-2</v>
      </c>
      <c r="S289" s="6">
        <v>1.2E-2</v>
      </c>
      <c r="AJ289">
        <f>VLOOKUP(A289&amp;D289&amp;"-"&amp;E289,ActiveFunds!$AH$4:$AI$787,2,0)</f>
        <v>0</v>
      </c>
    </row>
    <row r="290" spans="1:36" x14ac:dyDescent="0.2">
      <c r="A290" t="str">
        <f t="shared" si="40"/>
        <v>462</v>
      </c>
      <c r="B290" t="str">
        <f t="shared" si="41"/>
        <v/>
      </c>
      <c r="C290" t="str">
        <f t="shared" si="42"/>
        <v/>
      </c>
      <c r="D290" t="str">
        <f t="shared" si="43"/>
        <v>544</v>
      </c>
      <c r="E290" t="str">
        <f t="shared" si="44"/>
        <v>1</v>
      </c>
      <c r="F290" s="36" t="s">
        <v>561</v>
      </c>
      <c r="I290" s="4" t="s">
        <v>842</v>
      </c>
      <c r="J290" s="72">
        <v>1</v>
      </c>
      <c r="K290" s="72">
        <v>1</v>
      </c>
      <c r="L290" s="72">
        <v>1</v>
      </c>
      <c r="M290" s="72">
        <v>1</v>
      </c>
      <c r="N290" s="72">
        <v>1</v>
      </c>
      <c r="O290" s="72">
        <v>1</v>
      </c>
      <c r="P290" s="72">
        <v>0.72</v>
      </c>
      <c r="Q290" s="72">
        <v>1</v>
      </c>
      <c r="R290" s="6">
        <v>1</v>
      </c>
      <c r="S290" s="6">
        <v>1</v>
      </c>
      <c r="AJ290">
        <f>VLOOKUP(A290&amp;D290&amp;"-"&amp;E290,ActiveFunds!$AH$4:$AI$787,2,0)</f>
        <v>0</v>
      </c>
    </row>
    <row r="291" spans="1:36" x14ac:dyDescent="0.2">
      <c r="A291" t="str">
        <f t="shared" si="40"/>
        <v>462</v>
      </c>
      <c r="B291" t="str">
        <f t="shared" si="41"/>
        <v/>
      </c>
      <c r="C291" t="str">
        <f t="shared" si="42"/>
        <v/>
      </c>
      <c r="D291" t="str">
        <f t="shared" si="43"/>
        <v>545</v>
      </c>
      <c r="E291" t="str">
        <f t="shared" si="44"/>
        <v>6</v>
      </c>
      <c r="F291" s="36" t="s">
        <v>561</v>
      </c>
      <c r="I291" s="4" t="s">
        <v>844</v>
      </c>
      <c r="J291" s="72">
        <v>0</v>
      </c>
      <c r="K291" s="72">
        <v>0</v>
      </c>
      <c r="L291" s="72">
        <v>0</v>
      </c>
      <c r="M291" s="72">
        <v>0</v>
      </c>
      <c r="N291" s="72">
        <v>0</v>
      </c>
      <c r="O291" s="72">
        <v>0</v>
      </c>
      <c r="P291" s="72">
        <v>0.28000000000000003</v>
      </c>
      <c r="Q291" s="72">
        <v>0</v>
      </c>
      <c r="R291" s="6">
        <v>0</v>
      </c>
      <c r="S291" s="6">
        <v>0</v>
      </c>
      <c r="AJ291">
        <f>VLOOKUP(A291&amp;D291&amp;"-"&amp;E291,ActiveFunds!$AH$4:$AI$787,2,0)</f>
        <v>0</v>
      </c>
    </row>
    <row r="292" spans="1:36" x14ac:dyDescent="0.2">
      <c r="A292" t="str">
        <f t="shared" si="40"/>
        <v>465</v>
      </c>
      <c r="B292" t="str">
        <f t="shared" si="41"/>
        <v/>
      </c>
      <c r="C292" t="str">
        <f t="shared" si="42"/>
        <v/>
      </c>
      <c r="D292" t="str">
        <f t="shared" si="43"/>
        <v>269</v>
      </c>
      <c r="E292" t="str">
        <f t="shared" si="44"/>
        <v>1</v>
      </c>
      <c r="F292" s="36" t="s">
        <v>563</v>
      </c>
      <c r="I292" s="4" t="s">
        <v>787</v>
      </c>
      <c r="J292" s="64">
        <v>1</v>
      </c>
      <c r="K292" s="64">
        <v>1</v>
      </c>
      <c r="L292" s="64">
        <v>1</v>
      </c>
      <c r="M292" s="64">
        <v>1</v>
      </c>
      <c r="N292" s="64">
        <v>1</v>
      </c>
      <c r="O292" s="64">
        <v>1</v>
      </c>
      <c r="P292" s="64">
        <v>1</v>
      </c>
      <c r="Q292" s="64">
        <v>1</v>
      </c>
      <c r="R292" s="6">
        <v>1</v>
      </c>
      <c r="S292" s="6">
        <v>1</v>
      </c>
      <c r="AJ292">
        <f>VLOOKUP(A292&amp;D292&amp;"-"&amp;E292,ActiveFunds!$AH$4:$AI$787,2,0)</f>
        <v>0</v>
      </c>
    </row>
    <row r="293" spans="1:36" x14ac:dyDescent="0.2">
      <c r="A293" t="str">
        <f t="shared" si="40"/>
        <v>467</v>
      </c>
      <c r="B293" t="str">
        <f t="shared" si="41"/>
        <v/>
      </c>
      <c r="C293" t="str">
        <f t="shared" si="42"/>
        <v/>
      </c>
      <c r="D293" t="str">
        <f t="shared" si="43"/>
        <v>001</v>
      </c>
      <c r="E293" t="str">
        <f t="shared" si="44"/>
        <v>1</v>
      </c>
      <c r="F293" s="36" t="s">
        <v>565</v>
      </c>
      <c r="I293" s="4" t="s">
        <v>167</v>
      </c>
      <c r="J293" s="64">
        <v>0.4</v>
      </c>
      <c r="K293" s="64">
        <v>0.4</v>
      </c>
      <c r="L293" s="64">
        <v>0.4</v>
      </c>
      <c r="M293" s="64">
        <v>0.4</v>
      </c>
      <c r="N293" s="64">
        <v>0.4</v>
      </c>
      <c r="O293" s="64">
        <v>0.4</v>
      </c>
      <c r="P293" s="64">
        <v>0.4</v>
      </c>
      <c r="Q293" s="64">
        <v>0.4</v>
      </c>
      <c r="R293" s="6">
        <v>0.4</v>
      </c>
      <c r="S293" s="6">
        <v>0.4</v>
      </c>
      <c r="AJ293">
        <f>VLOOKUP(A293&amp;D293&amp;"-"&amp;E293,ActiveFunds!$AH$4:$AI$787,2,0)</f>
        <v>0</v>
      </c>
    </row>
    <row r="294" spans="1:36" x14ac:dyDescent="0.2">
      <c r="A294" t="str">
        <f t="shared" si="40"/>
        <v>467</v>
      </c>
      <c r="B294" t="str">
        <f t="shared" si="41"/>
        <v/>
      </c>
      <c r="C294" t="str">
        <f t="shared" si="42"/>
        <v/>
      </c>
      <c r="D294" t="str">
        <f t="shared" si="43"/>
        <v>267</v>
      </c>
      <c r="E294" t="str">
        <f t="shared" si="44"/>
        <v>1</v>
      </c>
      <c r="F294" s="36" t="s">
        <v>565</v>
      </c>
      <c r="I294" s="4" t="s">
        <v>785</v>
      </c>
      <c r="J294" s="64">
        <v>0.6</v>
      </c>
      <c r="K294" s="64">
        <v>0.6</v>
      </c>
      <c r="L294" s="64">
        <v>0.6</v>
      </c>
      <c r="M294" s="64">
        <v>0.6</v>
      </c>
      <c r="N294" s="64">
        <v>0.6</v>
      </c>
      <c r="O294" s="64">
        <v>0.6</v>
      </c>
      <c r="P294" s="64">
        <v>0.6</v>
      </c>
      <c r="Q294" s="64">
        <v>0.6</v>
      </c>
      <c r="R294" s="6">
        <v>0.6</v>
      </c>
      <c r="S294" s="6">
        <v>0.6</v>
      </c>
      <c r="AJ294">
        <f>VLOOKUP(A294&amp;D294&amp;"-"&amp;E294,ActiveFunds!$AH$4:$AI$787,2,0)</f>
        <v>0</v>
      </c>
    </row>
    <row r="295" spans="1:36" x14ac:dyDescent="0.2">
      <c r="A295" t="str">
        <f t="shared" si="40"/>
        <v>468</v>
      </c>
      <c r="B295" t="str">
        <f t="shared" si="41"/>
        <v/>
      </c>
      <c r="C295" t="str">
        <f t="shared" si="42"/>
        <v/>
      </c>
      <c r="D295" t="str">
        <f t="shared" si="43"/>
        <v>001</v>
      </c>
      <c r="E295" t="str">
        <f t="shared" si="44"/>
        <v>1</v>
      </c>
      <c r="F295" s="63" t="s">
        <v>567</v>
      </c>
      <c r="G295" s="4"/>
      <c r="H295" s="4"/>
      <c r="I295" s="4" t="s">
        <v>167</v>
      </c>
      <c r="J295" s="64">
        <v>1</v>
      </c>
      <c r="K295" s="64">
        <v>1</v>
      </c>
      <c r="L295" s="64">
        <v>1</v>
      </c>
      <c r="M295" s="64">
        <v>1</v>
      </c>
      <c r="N295" s="64">
        <v>1</v>
      </c>
      <c r="O295" s="64">
        <v>1</v>
      </c>
      <c r="P295" s="64">
        <v>1</v>
      </c>
      <c r="Q295" s="64">
        <v>1</v>
      </c>
      <c r="R295" s="6">
        <v>1</v>
      </c>
      <c r="S295" s="6">
        <v>1</v>
      </c>
      <c r="AJ295">
        <f>VLOOKUP(A295&amp;D295&amp;"-"&amp;E295,ActiveFunds!$AH$4:$AI$787,2,0)</f>
        <v>0</v>
      </c>
    </row>
    <row r="296" spans="1:36" x14ac:dyDescent="0.2">
      <c r="A296" t="str">
        <f t="shared" si="40"/>
        <v>471</v>
      </c>
      <c r="B296" t="str">
        <f t="shared" si="41"/>
        <v/>
      </c>
      <c r="C296" t="str">
        <f t="shared" si="42"/>
        <v/>
      </c>
      <c r="D296" t="str">
        <f t="shared" si="43"/>
        <v>001</v>
      </c>
      <c r="E296" t="str">
        <f t="shared" si="44"/>
        <v>1</v>
      </c>
      <c r="F296" s="63" t="s">
        <v>569</v>
      </c>
      <c r="G296" s="4"/>
      <c r="H296" s="4"/>
      <c r="I296" s="4" t="s">
        <v>167</v>
      </c>
      <c r="J296" s="64">
        <v>1</v>
      </c>
      <c r="K296" s="64">
        <v>1</v>
      </c>
      <c r="L296" s="64">
        <v>1</v>
      </c>
      <c r="M296" s="64">
        <v>1</v>
      </c>
      <c r="N296" s="64">
        <v>1</v>
      </c>
      <c r="O296" s="64">
        <v>1</v>
      </c>
      <c r="P296" s="64">
        <v>1</v>
      </c>
      <c r="Q296" s="64">
        <v>1</v>
      </c>
      <c r="R296" s="6">
        <v>1</v>
      </c>
      <c r="S296" s="6">
        <v>1</v>
      </c>
      <c r="AJ296">
        <f>VLOOKUP(A296&amp;D296&amp;"-"&amp;E296,ActiveFunds!$AH$4:$AI$787,2,0)</f>
        <v>0</v>
      </c>
    </row>
    <row r="297" spans="1:36" x14ac:dyDescent="0.2">
      <c r="A297" t="str">
        <f t="shared" si="40"/>
        <v>477</v>
      </c>
      <c r="B297" t="str">
        <f t="shared" si="41"/>
        <v/>
      </c>
      <c r="C297" t="str">
        <f t="shared" si="42"/>
        <v/>
      </c>
      <c r="D297" t="str">
        <f t="shared" si="43"/>
        <v>001</v>
      </c>
      <c r="E297" t="str">
        <f t="shared" si="44"/>
        <v>1</v>
      </c>
      <c r="F297" s="36" t="s">
        <v>571</v>
      </c>
      <c r="I297" s="4" t="s">
        <v>167</v>
      </c>
      <c r="J297" s="73">
        <v>0.20809595202398801</v>
      </c>
      <c r="K297" s="73">
        <v>0.20809595202398801</v>
      </c>
      <c r="L297" s="73">
        <v>0.20809595202398801</v>
      </c>
      <c r="M297" s="73">
        <v>0.20809595202398801</v>
      </c>
      <c r="N297" s="73">
        <v>0.20809595202398801</v>
      </c>
      <c r="O297" s="73">
        <v>0.30064512603959737</v>
      </c>
      <c r="P297" s="73">
        <v>0.20809595202398801</v>
      </c>
      <c r="Q297" s="73">
        <v>0.20809595202398801</v>
      </c>
      <c r="R297" s="6">
        <v>0.20809595202398801</v>
      </c>
      <c r="S297" s="6">
        <v>0.20809595202398801</v>
      </c>
      <c r="AJ297">
        <f>VLOOKUP(A297&amp;D297&amp;"-"&amp;E297,ActiveFunds!$AH$4:$AI$787,2,0)</f>
        <v>0</v>
      </c>
    </row>
    <row r="298" spans="1:36" x14ac:dyDescent="0.2">
      <c r="A298" t="str">
        <f t="shared" si="40"/>
        <v>477</v>
      </c>
      <c r="B298" t="str">
        <f t="shared" si="41"/>
        <v/>
      </c>
      <c r="C298" t="str">
        <f t="shared" si="42"/>
        <v/>
      </c>
      <c r="D298" t="str">
        <f t="shared" si="43"/>
        <v>001</v>
      </c>
      <c r="E298" t="str">
        <f t="shared" si="44"/>
        <v>2</v>
      </c>
      <c r="F298" s="36" t="s">
        <v>571</v>
      </c>
      <c r="I298" s="4" t="s">
        <v>172</v>
      </c>
      <c r="J298" s="73">
        <v>0.3078352715534125</v>
      </c>
      <c r="K298" s="73">
        <v>0.3078352715534125</v>
      </c>
      <c r="L298" s="73">
        <v>0.3078352715534125</v>
      </c>
      <c r="M298" s="73">
        <v>0.3078352715534125</v>
      </c>
      <c r="N298" s="73">
        <v>0.3078352715534125</v>
      </c>
      <c r="O298" s="73">
        <v>0</v>
      </c>
      <c r="P298" s="73">
        <v>0.3078352715534125</v>
      </c>
      <c r="Q298" s="73">
        <v>0.3078352715534125</v>
      </c>
      <c r="R298" s="6">
        <v>0.3078352715534125</v>
      </c>
      <c r="S298" s="6">
        <v>0.3078352715534125</v>
      </c>
      <c r="AJ298">
        <f>VLOOKUP(A298&amp;D298&amp;"-"&amp;E298,ActiveFunds!$AH$4:$AI$787,2,0)</f>
        <v>0</v>
      </c>
    </row>
    <row r="299" spans="1:36" x14ac:dyDescent="0.2">
      <c r="A299" t="str">
        <f t="shared" si="40"/>
        <v>477</v>
      </c>
      <c r="B299" t="str">
        <f t="shared" si="41"/>
        <v/>
      </c>
      <c r="C299" t="str">
        <f t="shared" si="42"/>
        <v/>
      </c>
      <c r="D299" t="str">
        <f t="shared" si="43"/>
        <v>001</v>
      </c>
      <c r="E299" t="str">
        <f t="shared" si="44"/>
        <v>7</v>
      </c>
      <c r="F299" s="36" t="s">
        <v>571</v>
      </c>
      <c r="I299" s="4" t="s">
        <v>173</v>
      </c>
      <c r="J299" s="73">
        <v>0.16677877277577427</v>
      </c>
      <c r="K299" s="73">
        <v>0.16677877277577427</v>
      </c>
      <c r="L299" s="73">
        <v>0.16677877277577427</v>
      </c>
      <c r="M299" s="73">
        <v>0.16677877277577427</v>
      </c>
      <c r="N299" s="73">
        <v>0.16677877277577427</v>
      </c>
      <c r="O299" s="73">
        <v>0.24095242927225255</v>
      </c>
      <c r="P299" s="73">
        <v>0.16677877277577427</v>
      </c>
      <c r="Q299" s="73">
        <v>0.16677877277577427</v>
      </c>
      <c r="R299" s="6">
        <v>0.16677877277577427</v>
      </c>
      <c r="S299" s="6">
        <v>0.16677877277577427</v>
      </c>
      <c r="AJ299">
        <f>VLOOKUP(A299&amp;D299&amp;"-"&amp;E299,ActiveFunds!$AH$4:$AI$787,2,0)</f>
        <v>0</v>
      </c>
    </row>
    <row r="300" spans="1:36" x14ac:dyDescent="0.2">
      <c r="A300" t="str">
        <f t="shared" si="40"/>
        <v>477</v>
      </c>
      <c r="B300" t="str">
        <f t="shared" si="41"/>
        <v/>
      </c>
      <c r="C300" t="str">
        <f t="shared" si="42"/>
        <v/>
      </c>
      <c r="D300" t="str">
        <f t="shared" si="43"/>
        <v>104</v>
      </c>
      <c r="E300" t="str">
        <f t="shared" si="44"/>
        <v>1</v>
      </c>
      <c r="F300" s="36" t="s">
        <v>571</v>
      </c>
      <c r="I300" s="4" t="s">
        <v>584</v>
      </c>
      <c r="J300" s="73">
        <v>0.31729000364682525</v>
      </c>
      <c r="K300" s="73">
        <v>0.31729000364682525</v>
      </c>
      <c r="L300" s="73">
        <v>0.31729000364682525</v>
      </c>
      <c r="M300" s="73">
        <v>0.31729000364682525</v>
      </c>
      <c r="N300" s="73">
        <v>0.31729000364682525</v>
      </c>
      <c r="O300" s="73">
        <v>0.45840244468815006</v>
      </c>
      <c r="P300" s="73">
        <v>0.31729000364682525</v>
      </c>
      <c r="Q300" s="73">
        <v>0.31729000364682525</v>
      </c>
      <c r="R300" s="6">
        <v>0.31729000364682525</v>
      </c>
      <c r="S300" s="6">
        <v>0.31729000364682525</v>
      </c>
      <c r="AJ300">
        <f>VLOOKUP(A300&amp;D300&amp;"-"&amp;E300,ActiveFunds!$AH$4:$AI$787,2,0)</f>
        <v>0</v>
      </c>
    </row>
    <row r="301" spans="1:36" x14ac:dyDescent="0.2">
      <c r="A301" t="str">
        <f t="shared" si="40"/>
        <v>478</v>
      </c>
      <c r="B301" t="str">
        <f t="shared" si="41"/>
        <v/>
      </c>
      <c r="C301" t="str">
        <f t="shared" si="42"/>
        <v/>
      </c>
      <c r="D301" t="str">
        <f t="shared" si="43"/>
        <v>001</v>
      </c>
      <c r="E301" s="43" t="str">
        <f t="shared" si="44"/>
        <v>1</v>
      </c>
      <c r="F301" s="36" t="s">
        <v>573</v>
      </c>
      <c r="I301" s="4" t="s">
        <v>167</v>
      </c>
      <c r="J301" s="64">
        <v>0.55000000000000004</v>
      </c>
      <c r="K301" s="64">
        <v>0.55000000000000004</v>
      </c>
      <c r="L301" s="64">
        <v>0.55000000000000004</v>
      </c>
      <c r="M301" s="64">
        <v>0.55000000000000004</v>
      </c>
      <c r="N301" s="64">
        <v>0.55000000000000004</v>
      </c>
      <c r="O301" s="64">
        <v>0.85</v>
      </c>
      <c r="P301" s="64">
        <v>0.55000000000000004</v>
      </c>
      <c r="Q301" s="64">
        <v>0.55000000000000004</v>
      </c>
      <c r="R301" s="6">
        <v>0.55000000000000004</v>
      </c>
      <c r="S301" s="6">
        <v>0.55000000000000004</v>
      </c>
      <c r="AJ301">
        <f>VLOOKUP(A301&amp;D301&amp;"-"&amp;E301,ActiveFunds!$AH$4:$AI$787,2,0)</f>
        <v>0</v>
      </c>
    </row>
    <row r="302" spans="1:36" x14ac:dyDescent="0.2">
      <c r="A302" t="str">
        <f t="shared" si="40"/>
        <v>478</v>
      </c>
      <c r="B302" t="str">
        <f t="shared" si="41"/>
        <v/>
      </c>
      <c r="C302" t="str">
        <f t="shared" si="42"/>
        <v/>
      </c>
      <c r="D302" t="str">
        <f t="shared" si="43"/>
        <v>001</v>
      </c>
      <c r="E302" t="str">
        <f t="shared" si="44"/>
        <v>2</v>
      </c>
      <c r="F302" s="36" t="s">
        <v>573</v>
      </c>
      <c r="I302" s="4" t="s">
        <v>172</v>
      </c>
      <c r="J302" s="64">
        <v>0.3</v>
      </c>
      <c r="K302" s="64">
        <v>0.3</v>
      </c>
      <c r="L302" s="64">
        <v>0.3</v>
      </c>
      <c r="M302" s="64">
        <v>0.3</v>
      </c>
      <c r="N302" s="64">
        <v>0.3</v>
      </c>
      <c r="O302" s="64">
        <v>0</v>
      </c>
      <c r="P302" s="64">
        <v>0.3</v>
      </c>
      <c r="Q302" s="64">
        <v>0.3</v>
      </c>
      <c r="R302" s="6">
        <v>0.3</v>
      </c>
      <c r="S302" s="6">
        <v>0.3</v>
      </c>
      <c r="AJ302">
        <f>VLOOKUP(A302&amp;D302&amp;"-"&amp;E302,ActiveFunds!$AH$4:$AI$787,2,0)</f>
        <v>0</v>
      </c>
    </row>
    <row r="303" spans="1:36" x14ac:dyDescent="0.2">
      <c r="A303" t="str">
        <f t="shared" si="40"/>
        <v>478</v>
      </c>
      <c r="B303" t="str">
        <f t="shared" si="41"/>
        <v/>
      </c>
      <c r="C303" t="str">
        <f t="shared" si="42"/>
        <v/>
      </c>
      <c r="D303" t="str">
        <f t="shared" si="43"/>
        <v>02R</v>
      </c>
      <c r="E303" t="str">
        <f t="shared" si="44"/>
        <v>1</v>
      </c>
      <c r="F303" s="36" t="s">
        <v>573</v>
      </c>
      <c r="I303" s="4" t="s">
        <v>358</v>
      </c>
      <c r="J303" s="64">
        <v>0.1</v>
      </c>
      <c r="K303" s="64">
        <v>0.1</v>
      </c>
      <c r="L303" s="64">
        <v>0.1</v>
      </c>
      <c r="M303" s="64">
        <v>0.1</v>
      </c>
      <c r="N303" s="64">
        <v>0.1</v>
      </c>
      <c r="O303" s="64">
        <v>0.1</v>
      </c>
      <c r="P303" s="64">
        <v>0.1</v>
      </c>
      <c r="Q303" s="64">
        <v>0.1</v>
      </c>
      <c r="R303" s="6">
        <v>0.1</v>
      </c>
      <c r="S303" s="6">
        <v>0.1</v>
      </c>
      <c r="AJ303">
        <f>VLOOKUP(A303&amp;D303&amp;"-"&amp;E303,ActiveFunds!$AH$4:$AI$787,2,0)</f>
        <v>0</v>
      </c>
    </row>
    <row r="304" spans="1:36" x14ac:dyDescent="0.2">
      <c r="A304" t="str">
        <f t="shared" si="40"/>
        <v>478</v>
      </c>
      <c r="B304" t="str">
        <f t="shared" si="41"/>
        <v/>
      </c>
      <c r="C304" t="str">
        <f t="shared" si="42"/>
        <v/>
      </c>
      <c r="D304" t="str">
        <f t="shared" si="43"/>
        <v>173</v>
      </c>
      <c r="E304" t="str">
        <f t="shared" si="44"/>
        <v>1</v>
      </c>
      <c r="F304" s="36" t="s">
        <v>573</v>
      </c>
      <c r="I304" s="4" t="s">
        <v>705</v>
      </c>
      <c r="J304" s="64">
        <v>0.05</v>
      </c>
      <c r="K304" s="64">
        <v>0.05</v>
      </c>
      <c r="L304" s="64">
        <v>0.05</v>
      </c>
      <c r="M304" s="64">
        <v>0.05</v>
      </c>
      <c r="N304" s="64">
        <v>0.05</v>
      </c>
      <c r="O304" s="64">
        <v>0.05</v>
      </c>
      <c r="P304" s="64">
        <v>0.05</v>
      </c>
      <c r="Q304" s="64">
        <v>0.05</v>
      </c>
      <c r="R304" s="6">
        <v>0.05</v>
      </c>
      <c r="S304" s="6">
        <v>0.05</v>
      </c>
      <c r="AJ304">
        <f>VLOOKUP(A304&amp;D304&amp;"-"&amp;E304,ActiveFunds!$AH$4:$AI$787,2,0)</f>
        <v>0</v>
      </c>
    </row>
    <row r="305" spans="1:36" x14ac:dyDescent="0.2">
      <c r="A305" t="str">
        <f t="shared" si="40"/>
        <v>490</v>
      </c>
      <c r="B305" t="str">
        <f t="shared" si="41"/>
        <v/>
      </c>
      <c r="C305" t="str">
        <f t="shared" si="42"/>
        <v/>
      </c>
      <c r="D305" t="str">
        <f t="shared" si="43"/>
        <v>001</v>
      </c>
      <c r="E305" t="str">
        <f t="shared" si="44"/>
        <v>1</v>
      </c>
      <c r="F305" s="36" t="s">
        <v>575</v>
      </c>
      <c r="I305" s="4" t="s">
        <v>167</v>
      </c>
      <c r="J305" s="74">
        <v>0.18179999999999999</v>
      </c>
      <c r="K305" s="74">
        <v>0.221</v>
      </c>
      <c r="L305" s="74">
        <v>0.18179999999999999</v>
      </c>
      <c r="M305" s="74">
        <v>0.16900000000000001</v>
      </c>
      <c r="N305" s="74">
        <v>0.18179999999999999</v>
      </c>
      <c r="O305" s="74">
        <v>0.16900000000000001</v>
      </c>
      <c r="P305" s="74">
        <v>0.73</v>
      </c>
      <c r="Q305" s="74">
        <v>0.18179999999999999</v>
      </c>
      <c r="R305" s="6">
        <v>0.18179999999999999</v>
      </c>
      <c r="S305" s="6">
        <v>0.18179999999999999</v>
      </c>
      <c r="AJ305">
        <f>VLOOKUP(A305&amp;D305&amp;"-"&amp;E305,ActiveFunds!$AH$4:$AI$787,2,0)</f>
        <v>0</v>
      </c>
    </row>
    <row r="306" spans="1:36" x14ac:dyDescent="0.2">
      <c r="A306" t="str">
        <f t="shared" si="40"/>
        <v>490</v>
      </c>
      <c r="B306" t="str">
        <f t="shared" si="41"/>
        <v/>
      </c>
      <c r="C306" t="str">
        <f t="shared" si="42"/>
        <v/>
      </c>
      <c r="D306" t="str">
        <f t="shared" si="43"/>
        <v>001</v>
      </c>
      <c r="E306" t="str">
        <f t="shared" si="44"/>
        <v>2</v>
      </c>
      <c r="F306" s="36" t="s">
        <v>575</v>
      </c>
      <c r="I306" s="4" t="s">
        <v>172</v>
      </c>
      <c r="J306" s="74">
        <v>0</v>
      </c>
      <c r="K306" s="74">
        <v>3.0000000000000001E-3</v>
      </c>
      <c r="L306" s="74">
        <v>0</v>
      </c>
      <c r="M306" s="74">
        <v>4.3999999999999997E-2</v>
      </c>
      <c r="N306" s="74">
        <v>0</v>
      </c>
      <c r="O306" s="74">
        <v>4.3999999999999997E-2</v>
      </c>
      <c r="P306" s="74">
        <v>0</v>
      </c>
      <c r="Q306" s="74">
        <v>0</v>
      </c>
      <c r="R306" s="6">
        <v>0</v>
      </c>
      <c r="S306" s="6">
        <v>0</v>
      </c>
      <c r="AJ306">
        <f>VLOOKUP(A306&amp;D306&amp;"-"&amp;E306,ActiveFunds!$AH$4:$AI$787,2,0)</f>
        <v>0</v>
      </c>
    </row>
    <row r="307" spans="1:36" x14ac:dyDescent="0.2">
      <c r="A307" t="str">
        <f t="shared" si="40"/>
        <v>490</v>
      </c>
      <c r="B307" t="str">
        <f t="shared" si="41"/>
        <v/>
      </c>
      <c r="C307" t="str">
        <f t="shared" si="42"/>
        <v/>
      </c>
      <c r="D307" t="str">
        <f t="shared" si="43"/>
        <v>014</v>
      </c>
      <c r="E307" t="str">
        <f t="shared" si="44"/>
        <v>1</v>
      </c>
      <c r="F307" s="36" t="s">
        <v>575</v>
      </c>
      <c r="I307" s="4" t="s">
        <v>311</v>
      </c>
      <c r="J307" s="74">
        <v>0.16669999999999999</v>
      </c>
      <c r="K307" s="74">
        <v>0.105</v>
      </c>
      <c r="L307" s="74">
        <v>0.16669999999999999</v>
      </c>
      <c r="M307" s="74">
        <v>0.16200000000000001</v>
      </c>
      <c r="N307" s="74">
        <v>0.16669999999999999</v>
      </c>
      <c r="O307" s="74">
        <v>0.16200000000000001</v>
      </c>
      <c r="P307" s="74">
        <v>0.05</v>
      </c>
      <c r="Q307" s="74">
        <v>0.16669999999999999</v>
      </c>
      <c r="R307" s="6">
        <v>0.16669999999999999</v>
      </c>
      <c r="S307" s="6">
        <v>0.16669999999999999</v>
      </c>
      <c r="AJ307">
        <f>VLOOKUP(A307&amp;D307&amp;"-"&amp;E307,ActiveFunds!$AH$4:$AI$787,2,0)</f>
        <v>0</v>
      </c>
    </row>
    <row r="308" spans="1:36" x14ac:dyDescent="0.2">
      <c r="A308" t="str">
        <f t="shared" ref="A308:A341" si="45">LEFT(F308,3)</f>
        <v>490</v>
      </c>
      <c r="B308" t="str">
        <f t="shared" ref="B308:B341" si="46">IF(G308="","",LEFT(G308,3))</f>
        <v/>
      </c>
      <c r="C308" t="str">
        <f t="shared" ref="C308:C341" si="47">IF(H308="","",LEFT(H308,4))</f>
        <v/>
      </c>
      <c r="D308" t="str">
        <f t="shared" ref="D308:D341" si="48">LEFT(I308,3)</f>
        <v>01B</v>
      </c>
      <c r="E308" t="str">
        <f t="shared" ref="E308:E341" si="49">MID(I308,5,1)</f>
        <v>1</v>
      </c>
      <c r="F308" s="36" t="s">
        <v>575</v>
      </c>
      <c r="I308" s="4" t="s">
        <v>315</v>
      </c>
      <c r="J308" s="74">
        <v>1.83E-2</v>
      </c>
      <c r="K308" s="74">
        <v>1.2999999999999999E-2</v>
      </c>
      <c r="L308" s="74">
        <v>1.83E-2</v>
      </c>
      <c r="M308" s="74">
        <v>1.7000000000000001E-2</v>
      </c>
      <c r="N308" s="74">
        <v>1.83E-2</v>
      </c>
      <c r="O308" s="74">
        <v>1.7000000000000001E-2</v>
      </c>
      <c r="P308" s="74">
        <v>0.04</v>
      </c>
      <c r="Q308" s="74">
        <v>1.83E-2</v>
      </c>
      <c r="R308" s="6">
        <v>1.83E-2</v>
      </c>
      <c r="S308" s="6">
        <v>1.83E-2</v>
      </c>
      <c r="AJ308">
        <f>VLOOKUP(A308&amp;D308&amp;"-"&amp;E308,ActiveFunds!$AH$4:$AI$787,2,0)</f>
        <v>0</v>
      </c>
    </row>
    <row r="309" spans="1:36" x14ac:dyDescent="0.2">
      <c r="A309" t="str">
        <f t="shared" si="45"/>
        <v>490</v>
      </c>
      <c r="B309" t="str">
        <f t="shared" si="46"/>
        <v/>
      </c>
      <c r="C309" t="str">
        <f t="shared" si="47"/>
        <v/>
      </c>
      <c r="D309" t="str">
        <f t="shared" si="48"/>
        <v>02A</v>
      </c>
      <c r="E309" t="str">
        <f t="shared" si="49"/>
        <v>1</v>
      </c>
      <c r="F309" s="36" t="s">
        <v>575</v>
      </c>
      <c r="I309" s="4" t="s">
        <v>339</v>
      </c>
      <c r="J309" s="74">
        <v>5.1000000000000004E-3</v>
      </c>
      <c r="K309" s="74">
        <v>1E-3</v>
      </c>
      <c r="L309" s="74">
        <v>5.1000000000000004E-3</v>
      </c>
      <c r="M309" s="74">
        <v>1.0999999999999999E-2</v>
      </c>
      <c r="N309" s="74">
        <v>5.1000000000000004E-3</v>
      </c>
      <c r="O309" s="74">
        <v>1.0999999999999999E-2</v>
      </c>
      <c r="P309" s="74">
        <v>0</v>
      </c>
      <c r="Q309" s="74">
        <v>5.1000000000000004E-3</v>
      </c>
      <c r="R309" s="6">
        <v>5.1000000000000004E-3</v>
      </c>
      <c r="S309" s="6">
        <v>5.1000000000000004E-3</v>
      </c>
    </row>
    <row r="310" spans="1:36" x14ac:dyDescent="0.2">
      <c r="A310" t="str">
        <f t="shared" si="45"/>
        <v>490</v>
      </c>
      <c r="B310" t="str">
        <f t="shared" si="46"/>
        <v/>
      </c>
      <c r="C310" t="str">
        <f t="shared" si="47"/>
        <v/>
      </c>
      <c r="D310" t="str">
        <f t="shared" si="48"/>
        <v>02R</v>
      </c>
      <c r="E310" t="str">
        <f t="shared" si="49"/>
        <v>1</v>
      </c>
      <c r="F310" s="36" t="s">
        <v>575</v>
      </c>
      <c r="I310" s="4" t="s">
        <v>358</v>
      </c>
      <c r="J310" s="74">
        <v>2.5399999999999999E-2</v>
      </c>
      <c r="K310" s="74">
        <v>2.9000000000000001E-2</v>
      </c>
      <c r="L310" s="74">
        <v>2.5399999999999999E-2</v>
      </c>
      <c r="M310" s="74">
        <v>1.2999999999999999E-2</v>
      </c>
      <c r="N310" s="74">
        <v>2.5399999999999999E-2</v>
      </c>
      <c r="O310" s="74">
        <v>1.2999999999999999E-2</v>
      </c>
      <c r="P310" s="74">
        <v>0</v>
      </c>
      <c r="Q310" s="74">
        <v>2.5399999999999999E-2</v>
      </c>
      <c r="R310" s="6">
        <v>2.5399999999999999E-2</v>
      </c>
      <c r="S310" s="6">
        <v>2.5399999999999999E-2</v>
      </c>
    </row>
    <row r="311" spans="1:36" x14ac:dyDescent="0.2">
      <c r="A311" t="str">
        <f t="shared" si="45"/>
        <v>490</v>
      </c>
      <c r="B311" t="str">
        <f t="shared" si="46"/>
        <v/>
      </c>
      <c r="C311" t="str">
        <f t="shared" si="47"/>
        <v/>
      </c>
      <c r="D311" t="str">
        <f t="shared" si="48"/>
        <v>041</v>
      </c>
      <c r="E311" t="str">
        <f t="shared" si="49"/>
        <v>1</v>
      </c>
      <c r="F311" s="36" t="s">
        <v>575</v>
      </c>
      <c r="I311" s="4" t="s">
        <v>414</v>
      </c>
      <c r="J311" s="74">
        <v>0.36890000000000001</v>
      </c>
      <c r="K311" s="74">
        <v>0.47199999999999998</v>
      </c>
      <c r="L311" s="74">
        <v>0.36890000000000001</v>
      </c>
      <c r="M311" s="74">
        <v>0.39</v>
      </c>
      <c r="N311" s="74">
        <v>0.36890000000000001</v>
      </c>
      <c r="O311" s="74">
        <v>0.39</v>
      </c>
      <c r="P311" s="74">
        <v>0.08</v>
      </c>
      <c r="Q311" s="74">
        <v>0.36890000000000001</v>
      </c>
      <c r="R311" s="6">
        <v>0.36890000000000001</v>
      </c>
      <c r="S311" s="6">
        <v>0.36890000000000001</v>
      </c>
    </row>
    <row r="312" spans="1:36" x14ac:dyDescent="0.2">
      <c r="A312" t="str">
        <f t="shared" si="45"/>
        <v>490</v>
      </c>
      <c r="B312" t="str">
        <f t="shared" si="46"/>
        <v/>
      </c>
      <c r="C312" t="str">
        <f t="shared" si="47"/>
        <v/>
      </c>
      <c r="D312" t="str">
        <f t="shared" si="48"/>
        <v>04H</v>
      </c>
      <c r="E312" t="str">
        <f t="shared" si="49"/>
        <v>1</v>
      </c>
      <c r="F312" s="36" t="s">
        <v>575</v>
      </c>
      <c r="I312" s="4" t="s">
        <v>444</v>
      </c>
      <c r="J312" s="74">
        <v>1.12E-2</v>
      </c>
      <c r="K312" s="74">
        <v>6.0999999999999999E-2</v>
      </c>
      <c r="L312" s="74">
        <v>1.12E-2</v>
      </c>
      <c r="M312" s="74">
        <v>5.1999999999999998E-2</v>
      </c>
      <c r="N312" s="74">
        <v>1.12E-2</v>
      </c>
      <c r="O312" s="74">
        <v>5.1999999999999998E-2</v>
      </c>
      <c r="P312" s="74">
        <v>0.01</v>
      </c>
      <c r="Q312" s="74">
        <v>1.12E-2</v>
      </c>
      <c r="R312" s="6">
        <v>1.12E-2</v>
      </c>
      <c r="S312" s="6">
        <v>1.12E-2</v>
      </c>
    </row>
    <row r="313" spans="1:36" x14ac:dyDescent="0.2">
      <c r="A313" t="str">
        <f t="shared" si="45"/>
        <v>490</v>
      </c>
      <c r="B313" t="str">
        <f t="shared" si="46"/>
        <v/>
      </c>
      <c r="C313" t="str">
        <f t="shared" si="47"/>
        <v/>
      </c>
      <c r="D313" t="str">
        <f t="shared" si="48"/>
        <v>087</v>
      </c>
      <c r="E313" t="str">
        <f t="shared" si="49"/>
        <v>6</v>
      </c>
      <c r="F313" s="36" t="s">
        <v>575</v>
      </c>
      <c r="I313" s="4" t="s">
        <v>540</v>
      </c>
      <c r="J313" s="74">
        <v>1.2200000000000001E-2</v>
      </c>
      <c r="K313" s="74">
        <v>8.0000000000000002E-3</v>
      </c>
      <c r="L313" s="74">
        <v>1.2200000000000001E-2</v>
      </c>
      <c r="M313" s="74">
        <v>0.01</v>
      </c>
      <c r="N313" s="74">
        <v>1.2200000000000001E-2</v>
      </c>
      <c r="O313" s="74">
        <v>0.01</v>
      </c>
      <c r="P313" s="74">
        <v>0.01</v>
      </c>
      <c r="Q313" s="74">
        <v>1.2200000000000001E-2</v>
      </c>
      <c r="R313" s="6">
        <v>1.2200000000000001E-2</v>
      </c>
      <c r="S313" s="6">
        <v>1.2200000000000001E-2</v>
      </c>
    </row>
    <row r="314" spans="1:36" x14ac:dyDescent="0.2">
      <c r="A314" t="str">
        <f t="shared" si="45"/>
        <v>490</v>
      </c>
      <c r="B314" t="str">
        <f t="shared" si="46"/>
        <v/>
      </c>
      <c r="C314" t="str">
        <f t="shared" si="47"/>
        <v/>
      </c>
      <c r="D314" t="str">
        <f t="shared" si="48"/>
        <v>11H</v>
      </c>
      <c r="E314" t="str">
        <f t="shared" si="49"/>
        <v>1</v>
      </c>
      <c r="F314" s="36" t="s">
        <v>575</v>
      </c>
      <c r="I314" s="4" t="s">
        <v>615</v>
      </c>
      <c r="J314" s="74">
        <v>3.0000000000000001E-3</v>
      </c>
      <c r="K314" s="74">
        <v>0</v>
      </c>
      <c r="L314" s="74">
        <v>3.0000000000000001E-3</v>
      </c>
      <c r="M314" s="74">
        <v>6.0000000000000001E-3</v>
      </c>
      <c r="N314" s="74">
        <v>3.0000000000000001E-3</v>
      </c>
      <c r="O314" s="74">
        <v>6.0000000000000001E-3</v>
      </c>
      <c r="P314" s="74">
        <v>0</v>
      </c>
      <c r="Q314" s="74">
        <v>3.0000000000000001E-3</v>
      </c>
      <c r="R314" s="6">
        <v>3.0000000000000001E-3</v>
      </c>
      <c r="S314" s="6">
        <v>3.0000000000000001E-3</v>
      </c>
    </row>
    <row r="315" spans="1:36" x14ac:dyDescent="0.2">
      <c r="A315" t="str">
        <f t="shared" si="45"/>
        <v>490</v>
      </c>
      <c r="B315" t="str">
        <f t="shared" si="46"/>
        <v/>
      </c>
      <c r="C315" t="str">
        <f t="shared" si="47"/>
        <v/>
      </c>
      <c r="D315" t="str">
        <f t="shared" si="48"/>
        <v>16P</v>
      </c>
      <c r="E315" t="str">
        <f t="shared" si="49"/>
        <v>1</v>
      </c>
      <c r="F315" s="36" t="s">
        <v>575</v>
      </c>
      <c r="I315" s="4" t="s">
        <v>696</v>
      </c>
      <c r="J315" s="74">
        <v>1E-3</v>
      </c>
      <c r="K315" s="74">
        <v>0</v>
      </c>
      <c r="L315" s="74">
        <v>1E-3</v>
      </c>
      <c r="M315" s="74">
        <v>2E-3</v>
      </c>
      <c r="N315" s="74">
        <v>1E-3</v>
      </c>
      <c r="O315" s="74">
        <v>2E-3</v>
      </c>
      <c r="P315" s="74">
        <v>0</v>
      </c>
      <c r="Q315" s="74">
        <v>1E-3</v>
      </c>
      <c r="R315" s="6">
        <v>1E-3</v>
      </c>
      <c r="S315" s="6">
        <v>1E-3</v>
      </c>
    </row>
    <row r="316" spans="1:36" x14ac:dyDescent="0.2">
      <c r="A316" t="str">
        <f t="shared" si="45"/>
        <v>490</v>
      </c>
      <c r="B316" t="str">
        <f t="shared" si="46"/>
        <v/>
      </c>
      <c r="C316" t="str">
        <f t="shared" si="47"/>
        <v/>
      </c>
      <c r="D316" t="str">
        <f t="shared" si="48"/>
        <v>173</v>
      </c>
      <c r="E316" t="str">
        <f t="shared" si="49"/>
        <v>1</v>
      </c>
      <c r="F316" s="36" t="s">
        <v>575</v>
      </c>
      <c r="I316" s="4" t="s">
        <v>705</v>
      </c>
      <c r="J316" s="74">
        <v>1.83E-2</v>
      </c>
      <c r="K316" s="74">
        <v>3.5999999999999997E-2</v>
      </c>
      <c r="L316" s="74">
        <v>1.83E-2</v>
      </c>
      <c r="M316" s="74">
        <v>4.2999999999999997E-2</v>
      </c>
      <c r="N316" s="74">
        <v>1.83E-2</v>
      </c>
      <c r="O316" s="74">
        <v>4.2999999999999997E-2</v>
      </c>
      <c r="P316" s="74">
        <v>0</v>
      </c>
      <c r="Q316" s="74">
        <v>1.83E-2</v>
      </c>
      <c r="R316" s="6">
        <v>1.83E-2</v>
      </c>
      <c r="S316" s="6">
        <v>1.83E-2</v>
      </c>
    </row>
    <row r="317" spans="1:36" x14ac:dyDescent="0.2">
      <c r="A317" t="str">
        <f t="shared" si="45"/>
        <v>490</v>
      </c>
      <c r="B317" t="str">
        <f t="shared" si="46"/>
        <v/>
      </c>
      <c r="C317" t="str">
        <f t="shared" si="47"/>
        <v/>
      </c>
      <c r="D317" t="str">
        <f t="shared" si="48"/>
        <v>190</v>
      </c>
      <c r="E317" t="str">
        <f t="shared" si="49"/>
        <v>6</v>
      </c>
      <c r="F317" s="36" t="s">
        <v>575</v>
      </c>
      <c r="I317" s="4" t="s">
        <v>733</v>
      </c>
      <c r="J317" s="74">
        <v>6.2E-2</v>
      </c>
      <c r="K317" s="74">
        <v>1.9E-2</v>
      </c>
      <c r="L317" s="74">
        <v>6.2E-2</v>
      </c>
      <c r="M317" s="74">
        <v>3.9E-2</v>
      </c>
      <c r="N317" s="74">
        <v>6.2E-2</v>
      </c>
      <c r="O317" s="74">
        <v>3.9E-2</v>
      </c>
      <c r="P317" s="74">
        <v>0.01</v>
      </c>
      <c r="Q317" s="74">
        <v>6.2E-2</v>
      </c>
      <c r="R317" s="6">
        <v>6.2E-2</v>
      </c>
      <c r="S317" s="6">
        <v>6.2E-2</v>
      </c>
    </row>
    <row r="318" spans="1:36" x14ac:dyDescent="0.2">
      <c r="A318" t="str">
        <f t="shared" si="45"/>
        <v>490</v>
      </c>
      <c r="B318" t="str">
        <f t="shared" si="46"/>
        <v/>
      </c>
      <c r="C318" t="str">
        <f t="shared" si="47"/>
        <v/>
      </c>
      <c r="D318" t="str">
        <f t="shared" si="48"/>
        <v>193</v>
      </c>
      <c r="E318" t="str">
        <f t="shared" si="49"/>
        <v>6</v>
      </c>
      <c r="F318" s="36" t="s">
        <v>575</v>
      </c>
      <c r="I318" s="4" t="s">
        <v>734</v>
      </c>
      <c r="J318" s="74">
        <v>2.1430000000000001E-2</v>
      </c>
      <c r="K318" s="74">
        <v>3.0000000000000001E-3</v>
      </c>
      <c r="L318" s="74">
        <v>2.1430000000000001E-2</v>
      </c>
      <c r="M318" s="74">
        <v>0</v>
      </c>
      <c r="N318" s="74">
        <v>2.1430000000000001E-2</v>
      </c>
      <c r="O318" s="74">
        <v>0</v>
      </c>
      <c r="P318" s="74">
        <v>0.05</v>
      </c>
      <c r="Q318" s="74">
        <v>2.1430000000000001E-2</v>
      </c>
      <c r="R318" s="6">
        <v>2.1430000000000001E-2</v>
      </c>
      <c r="S318" s="6">
        <v>2.1430000000000001E-2</v>
      </c>
    </row>
    <row r="319" spans="1:36" x14ac:dyDescent="0.2">
      <c r="A319" t="str">
        <f t="shared" si="45"/>
        <v>490</v>
      </c>
      <c r="B319" t="str">
        <f t="shared" si="46"/>
        <v/>
      </c>
      <c r="C319" t="str">
        <f t="shared" si="47"/>
        <v/>
      </c>
      <c r="D319" t="str">
        <f t="shared" si="48"/>
        <v>198</v>
      </c>
      <c r="E319" t="str">
        <f t="shared" si="49"/>
        <v>6</v>
      </c>
      <c r="F319" s="36" t="s">
        <v>575</v>
      </c>
      <c r="I319" s="4" t="s">
        <v>735</v>
      </c>
      <c r="J319" s="74">
        <v>8.1299999999999997E-2</v>
      </c>
      <c r="K319" s="74">
        <v>1.2999999999999999E-2</v>
      </c>
      <c r="L319" s="74">
        <v>8.1299999999999997E-2</v>
      </c>
      <c r="M319" s="74">
        <v>2.1000000000000001E-2</v>
      </c>
      <c r="N319" s="74">
        <v>8.1299999999999997E-2</v>
      </c>
      <c r="O319" s="74">
        <v>2.1000000000000001E-2</v>
      </c>
      <c r="P319" s="74">
        <v>0.02</v>
      </c>
      <c r="Q319" s="74">
        <v>8.1299999999999997E-2</v>
      </c>
      <c r="R319" s="6">
        <v>8.1299999999999997E-2</v>
      </c>
      <c r="S319" s="6">
        <v>8.1299999999999997E-2</v>
      </c>
    </row>
    <row r="320" spans="1:36" x14ac:dyDescent="0.2">
      <c r="A320" t="str">
        <f t="shared" si="45"/>
        <v>490</v>
      </c>
      <c r="B320" t="str">
        <f t="shared" si="46"/>
        <v/>
      </c>
      <c r="C320" t="str">
        <f t="shared" si="47"/>
        <v/>
      </c>
      <c r="D320" t="str">
        <f t="shared" si="48"/>
        <v>19C</v>
      </c>
      <c r="E320" t="str">
        <f t="shared" si="49"/>
        <v>1</v>
      </c>
      <c r="F320" s="36" t="s">
        <v>575</v>
      </c>
      <c r="I320" s="4" t="s">
        <v>741</v>
      </c>
      <c r="J320" s="74">
        <v>6.1000000000000004E-3</v>
      </c>
      <c r="K320" s="74">
        <v>8.9999999999999993E-3</v>
      </c>
      <c r="L320" s="74">
        <v>6.1000000000000004E-3</v>
      </c>
      <c r="M320" s="74">
        <v>4.0000000000000001E-3</v>
      </c>
      <c r="N320" s="74">
        <v>6.1000000000000004E-3</v>
      </c>
      <c r="O320" s="74">
        <v>4.0000000000000001E-3</v>
      </c>
      <c r="P320" s="74">
        <v>0</v>
      </c>
      <c r="Q320" s="74">
        <v>6.1000000000000004E-3</v>
      </c>
      <c r="R320" s="6">
        <v>6.1000000000000004E-3</v>
      </c>
      <c r="S320" s="6">
        <v>6.1000000000000004E-3</v>
      </c>
    </row>
    <row r="321" spans="1:19" x14ac:dyDescent="0.2">
      <c r="A321" t="str">
        <f t="shared" si="45"/>
        <v>490</v>
      </c>
      <c r="B321" t="str">
        <f t="shared" si="46"/>
        <v/>
      </c>
      <c r="C321" t="str">
        <f t="shared" si="47"/>
        <v/>
      </c>
      <c r="D321" t="str">
        <f t="shared" si="48"/>
        <v>216</v>
      </c>
      <c r="E321" t="str">
        <f t="shared" si="49"/>
        <v>1</v>
      </c>
      <c r="F321" s="36" t="s">
        <v>575</v>
      </c>
      <c r="I321" s="4" t="s">
        <v>769</v>
      </c>
      <c r="J321" s="74">
        <v>4.1000000000000003E-3</v>
      </c>
      <c r="K321" s="74">
        <v>1E-3</v>
      </c>
      <c r="L321" s="74">
        <v>4.1000000000000003E-3</v>
      </c>
      <c r="M321" s="74">
        <v>2E-3</v>
      </c>
      <c r="N321" s="74">
        <v>4.1000000000000003E-3</v>
      </c>
      <c r="O321" s="74">
        <v>2E-3</v>
      </c>
      <c r="P321" s="74">
        <v>0</v>
      </c>
      <c r="Q321" s="74">
        <v>4.1000000000000003E-3</v>
      </c>
      <c r="R321" s="6">
        <v>4.1000000000000003E-3</v>
      </c>
      <c r="S321" s="6">
        <v>4.1000000000000003E-3</v>
      </c>
    </row>
    <row r="322" spans="1:19" x14ac:dyDescent="0.2">
      <c r="A322" t="str">
        <f t="shared" si="45"/>
        <v>490</v>
      </c>
      <c r="B322" t="str">
        <f t="shared" si="46"/>
        <v/>
      </c>
      <c r="C322" t="str">
        <f t="shared" si="47"/>
        <v/>
      </c>
      <c r="D322" t="str">
        <f t="shared" si="48"/>
        <v>268</v>
      </c>
      <c r="E322" t="str">
        <f t="shared" si="49"/>
        <v>1</v>
      </c>
      <c r="F322" s="36" t="s">
        <v>575</v>
      </c>
      <c r="I322" s="4" t="s">
        <v>786</v>
      </c>
      <c r="J322" s="74">
        <v>2E-3</v>
      </c>
      <c r="K322" s="74">
        <v>2E-3</v>
      </c>
      <c r="L322" s="74">
        <v>2E-3</v>
      </c>
      <c r="M322" s="74">
        <v>5.0000000000000001E-3</v>
      </c>
      <c r="N322" s="74">
        <v>2E-3</v>
      </c>
      <c r="O322" s="74">
        <v>5.0000000000000001E-3</v>
      </c>
      <c r="P322" s="74">
        <v>0</v>
      </c>
      <c r="Q322" s="74">
        <v>2E-3</v>
      </c>
      <c r="R322" s="6">
        <v>2E-3</v>
      </c>
      <c r="S322" s="6">
        <v>2E-3</v>
      </c>
    </row>
    <row r="323" spans="1:19" x14ac:dyDescent="0.2">
      <c r="A323" t="str">
        <f t="shared" si="45"/>
        <v>490</v>
      </c>
      <c r="B323" t="str">
        <f t="shared" si="46"/>
        <v/>
      </c>
      <c r="C323" t="str">
        <f t="shared" si="47"/>
        <v/>
      </c>
      <c r="D323" t="str">
        <f t="shared" si="48"/>
        <v>513</v>
      </c>
      <c r="E323" t="str">
        <f t="shared" si="49"/>
        <v>1</v>
      </c>
      <c r="F323" s="36" t="s">
        <v>575</v>
      </c>
      <c r="I323" s="4" t="s">
        <v>835</v>
      </c>
      <c r="J323" s="74">
        <v>1E-3</v>
      </c>
      <c r="K323" s="74">
        <v>3.0000000000000001E-3</v>
      </c>
      <c r="L323" s="74">
        <v>1E-3</v>
      </c>
      <c r="M323" s="74">
        <v>2E-3</v>
      </c>
      <c r="N323" s="74">
        <v>1E-3</v>
      </c>
      <c r="O323" s="74">
        <v>2E-3</v>
      </c>
      <c r="P323" s="74">
        <v>0</v>
      </c>
      <c r="Q323" s="74">
        <v>1E-3</v>
      </c>
      <c r="R323" s="6">
        <v>1E-3</v>
      </c>
      <c r="S323" s="6">
        <v>1E-3</v>
      </c>
    </row>
    <row r="324" spans="1:19" x14ac:dyDescent="0.2">
      <c r="A324" t="str">
        <f t="shared" si="45"/>
        <v>490</v>
      </c>
      <c r="B324" t="str">
        <f t="shared" si="46"/>
        <v/>
      </c>
      <c r="C324" t="str">
        <f t="shared" si="47"/>
        <v/>
      </c>
      <c r="D324" t="str">
        <f t="shared" si="48"/>
        <v>830</v>
      </c>
      <c r="E324" t="str">
        <f t="shared" si="49"/>
        <v>1</v>
      </c>
      <c r="F324" s="36" t="s">
        <v>575</v>
      </c>
      <c r="I324" s="4" t="s">
        <v>875</v>
      </c>
      <c r="J324" s="74">
        <v>1.0200000000000001E-2</v>
      </c>
      <c r="K324" s="74">
        <v>1E-3</v>
      </c>
      <c r="L324" s="74">
        <v>1.0200000000000001E-2</v>
      </c>
      <c r="M324" s="74">
        <v>8.0000000000000002E-3</v>
      </c>
      <c r="N324" s="74">
        <v>1.0200000000000001E-2</v>
      </c>
      <c r="O324" s="74">
        <v>8.0000000000000002E-3</v>
      </c>
      <c r="P324" s="74">
        <v>0</v>
      </c>
      <c r="Q324" s="74">
        <v>1.0200000000000001E-2</v>
      </c>
      <c r="R324" s="6">
        <v>1.0200000000000001E-2</v>
      </c>
      <c r="S324" s="6">
        <v>1.0200000000000001E-2</v>
      </c>
    </row>
    <row r="325" spans="1:19" x14ac:dyDescent="0.2">
      <c r="A325" t="str">
        <f t="shared" si="45"/>
        <v>495</v>
      </c>
      <c r="B325" t="str">
        <f t="shared" si="46"/>
        <v/>
      </c>
      <c r="C325" t="str">
        <f t="shared" si="47"/>
        <v/>
      </c>
      <c r="D325" t="str">
        <f t="shared" si="48"/>
        <v>001</v>
      </c>
      <c r="E325" t="str">
        <f t="shared" si="49"/>
        <v>1</v>
      </c>
      <c r="F325" s="36" t="s">
        <v>577</v>
      </c>
      <c r="I325" s="4" t="s">
        <v>167</v>
      </c>
      <c r="J325" s="75">
        <v>0.18</v>
      </c>
      <c r="K325" s="75">
        <v>0.18</v>
      </c>
      <c r="L325" s="75">
        <v>0.18</v>
      </c>
      <c r="M325" s="75">
        <v>0.18</v>
      </c>
      <c r="N325" s="75">
        <v>0.18</v>
      </c>
      <c r="O325" s="75">
        <v>0.33</v>
      </c>
      <c r="P325" s="75">
        <v>0.18</v>
      </c>
      <c r="Q325" s="75">
        <v>0.18</v>
      </c>
      <c r="R325" s="6">
        <v>0.18</v>
      </c>
      <c r="S325" s="6">
        <v>0.18</v>
      </c>
    </row>
    <row r="326" spans="1:19" x14ac:dyDescent="0.2">
      <c r="A326" t="str">
        <f t="shared" si="45"/>
        <v>495</v>
      </c>
      <c r="B326" t="str">
        <f t="shared" si="46"/>
        <v/>
      </c>
      <c r="C326" t="str">
        <f t="shared" si="47"/>
        <v/>
      </c>
      <c r="D326" t="str">
        <f t="shared" si="48"/>
        <v>001</v>
      </c>
      <c r="E326" t="str">
        <f t="shared" si="49"/>
        <v>2</v>
      </c>
      <c r="F326" s="36" t="s">
        <v>577</v>
      </c>
      <c r="I326" s="4" t="s">
        <v>172</v>
      </c>
      <c r="J326" s="75">
        <v>0.15</v>
      </c>
      <c r="K326" s="75">
        <v>0.15</v>
      </c>
      <c r="L326" s="75">
        <v>0.15</v>
      </c>
      <c r="M326" s="75">
        <v>0.15</v>
      </c>
      <c r="N326" s="75">
        <v>0.15</v>
      </c>
      <c r="O326" s="75">
        <v>0</v>
      </c>
      <c r="P326" s="75">
        <v>0.15</v>
      </c>
      <c r="Q326" s="75">
        <v>0.15</v>
      </c>
      <c r="R326" s="6">
        <v>0.15</v>
      </c>
      <c r="S326" s="6">
        <v>0.15</v>
      </c>
    </row>
    <row r="327" spans="1:19" x14ac:dyDescent="0.2">
      <c r="A327" t="str">
        <f t="shared" si="45"/>
        <v>495</v>
      </c>
      <c r="B327" t="str">
        <f t="shared" si="46"/>
        <v/>
      </c>
      <c r="C327" t="str">
        <f t="shared" si="47"/>
        <v/>
      </c>
      <c r="D327" t="str">
        <f t="shared" si="48"/>
        <v>02R</v>
      </c>
      <c r="E327" t="str">
        <f t="shared" si="49"/>
        <v>1</v>
      </c>
      <c r="F327" s="36" t="s">
        <v>577</v>
      </c>
      <c r="I327" s="4" t="s">
        <v>358</v>
      </c>
      <c r="J327" s="75">
        <v>0.02</v>
      </c>
      <c r="K327" s="75">
        <v>0.02</v>
      </c>
      <c r="L327" s="75">
        <v>0.02</v>
      </c>
      <c r="M327" s="75">
        <v>0.02</v>
      </c>
      <c r="N327" s="75">
        <v>0.02</v>
      </c>
      <c r="O327" s="75">
        <v>0.02</v>
      </c>
      <c r="P327" s="75">
        <v>0.02</v>
      </c>
      <c r="Q327" s="75">
        <v>0.02</v>
      </c>
      <c r="R327" s="6">
        <v>0.02</v>
      </c>
      <c r="S327" s="6">
        <v>0.02</v>
      </c>
    </row>
    <row r="328" spans="1:19" x14ac:dyDescent="0.2">
      <c r="A328" t="str">
        <f t="shared" si="45"/>
        <v>495</v>
      </c>
      <c r="B328" t="str">
        <f t="shared" si="46"/>
        <v/>
      </c>
      <c r="C328" t="str">
        <f t="shared" si="47"/>
        <v/>
      </c>
      <c r="D328" t="str">
        <f t="shared" si="48"/>
        <v>108</v>
      </c>
      <c r="E328" t="str">
        <f t="shared" si="49"/>
        <v>1</v>
      </c>
      <c r="F328" s="36" t="s">
        <v>577</v>
      </c>
      <c r="I328" s="4" t="s">
        <v>283</v>
      </c>
      <c r="J328" s="75">
        <v>0.01</v>
      </c>
      <c r="K328" s="75">
        <v>0.01</v>
      </c>
      <c r="L328" s="75">
        <v>0.01</v>
      </c>
      <c r="M328" s="75">
        <v>0.01</v>
      </c>
      <c r="N328" s="75">
        <v>0.01</v>
      </c>
      <c r="O328" s="75">
        <v>0.01</v>
      </c>
      <c r="P328" s="75">
        <v>0.01</v>
      </c>
      <c r="Q328" s="75">
        <v>0.01</v>
      </c>
      <c r="R328" s="6">
        <v>0.01</v>
      </c>
      <c r="S328" s="6">
        <v>0.01</v>
      </c>
    </row>
    <row r="329" spans="1:19" x14ac:dyDescent="0.2">
      <c r="A329" t="str">
        <f t="shared" si="45"/>
        <v>495</v>
      </c>
      <c r="B329" t="str">
        <f t="shared" si="46"/>
        <v/>
      </c>
      <c r="C329" t="str">
        <f t="shared" si="47"/>
        <v/>
      </c>
      <c r="D329" t="str">
        <f t="shared" si="48"/>
        <v>126</v>
      </c>
      <c r="E329" t="str">
        <f t="shared" si="49"/>
        <v>6</v>
      </c>
      <c r="F329" s="36" t="s">
        <v>577</v>
      </c>
      <c r="I329" s="4" t="s">
        <v>623</v>
      </c>
      <c r="J329" s="75">
        <v>0.3</v>
      </c>
      <c r="K329" s="75">
        <v>0.3</v>
      </c>
      <c r="L329" s="75">
        <v>0.3</v>
      </c>
      <c r="M329" s="75">
        <v>0.3</v>
      </c>
      <c r="N329" s="75">
        <v>0.3</v>
      </c>
      <c r="O329" s="75">
        <v>0.3</v>
      </c>
      <c r="P329" s="75">
        <v>0.3</v>
      </c>
      <c r="Q329" s="75">
        <v>0.3</v>
      </c>
      <c r="R329" s="6">
        <v>0.3</v>
      </c>
      <c r="S329" s="6">
        <v>0.3</v>
      </c>
    </row>
    <row r="330" spans="1:19" x14ac:dyDescent="0.2">
      <c r="A330" t="str">
        <f t="shared" si="45"/>
        <v>495</v>
      </c>
      <c r="B330" t="str">
        <f t="shared" si="46"/>
        <v/>
      </c>
      <c r="C330" t="str">
        <f t="shared" si="47"/>
        <v/>
      </c>
      <c r="D330" t="str">
        <f t="shared" si="48"/>
        <v>128</v>
      </c>
      <c r="E330" t="str">
        <f t="shared" si="49"/>
        <v>6</v>
      </c>
      <c r="F330" s="36" t="s">
        <v>577</v>
      </c>
      <c r="I330" s="4" t="s">
        <v>625</v>
      </c>
      <c r="J330" s="75">
        <v>0.12</v>
      </c>
      <c r="K330" s="75">
        <v>0.12</v>
      </c>
      <c r="L330" s="75">
        <v>0.12</v>
      </c>
      <c r="M330" s="75">
        <v>0.12</v>
      </c>
      <c r="N330" s="75">
        <v>0.12</v>
      </c>
      <c r="O330" s="75">
        <v>0.12</v>
      </c>
      <c r="P330" s="75">
        <v>0.12</v>
      </c>
      <c r="Q330" s="75">
        <v>0.12</v>
      </c>
      <c r="R330" s="6">
        <v>0.12</v>
      </c>
      <c r="S330" s="6">
        <v>0.12</v>
      </c>
    </row>
    <row r="331" spans="1:19" x14ac:dyDescent="0.2">
      <c r="A331" t="str">
        <f t="shared" si="45"/>
        <v>495</v>
      </c>
      <c r="B331" t="str">
        <f t="shared" si="46"/>
        <v/>
      </c>
      <c r="C331" t="str">
        <f t="shared" si="47"/>
        <v/>
      </c>
      <c r="D331" t="str">
        <f t="shared" si="48"/>
        <v>131</v>
      </c>
      <c r="E331" t="str">
        <f t="shared" si="49"/>
        <v>6</v>
      </c>
      <c r="F331" s="36" t="s">
        <v>577</v>
      </c>
      <c r="I331" s="4" t="s">
        <v>639</v>
      </c>
      <c r="J331" s="75">
        <v>0</v>
      </c>
      <c r="K331" s="75">
        <v>0</v>
      </c>
      <c r="L331" s="75">
        <v>0</v>
      </c>
      <c r="M331" s="75">
        <v>0</v>
      </c>
      <c r="N331" s="75">
        <v>0</v>
      </c>
      <c r="O331" s="75">
        <v>0</v>
      </c>
      <c r="P331" s="75">
        <v>0</v>
      </c>
      <c r="Q331" s="75">
        <v>0</v>
      </c>
      <c r="R331" s="6">
        <v>0</v>
      </c>
      <c r="S331" s="6">
        <v>0</v>
      </c>
    </row>
    <row r="332" spans="1:19" x14ac:dyDescent="0.2">
      <c r="A332" t="str">
        <f t="shared" si="45"/>
        <v>495</v>
      </c>
      <c r="B332" t="str">
        <f t="shared" si="46"/>
        <v/>
      </c>
      <c r="C332" t="str">
        <f t="shared" si="47"/>
        <v/>
      </c>
      <c r="D332" t="str">
        <f t="shared" si="48"/>
        <v>173</v>
      </c>
      <c r="E332" t="str">
        <f t="shared" si="49"/>
        <v>1</v>
      </c>
      <c r="F332" s="36" t="s">
        <v>577</v>
      </c>
      <c r="I332" s="4" t="s">
        <v>705</v>
      </c>
      <c r="J332" s="75">
        <v>0.03</v>
      </c>
      <c r="K332" s="75">
        <v>0.03</v>
      </c>
      <c r="L332" s="75">
        <v>0.03</v>
      </c>
      <c r="M332" s="75">
        <v>0.03</v>
      </c>
      <c r="N332" s="75">
        <v>0.03</v>
      </c>
      <c r="O332" s="75">
        <v>0.03</v>
      </c>
      <c r="P332" s="75">
        <v>0.03</v>
      </c>
      <c r="Q332" s="75">
        <v>0.03</v>
      </c>
      <c r="R332" s="6">
        <v>0.03</v>
      </c>
      <c r="S332" s="6">
        <v>0.03</v>
      </c>
    </row>
    <row r="333" spans="1:19" x14ac:dyDescent="0.2">
      <c r="A333" t="str">
        <f t="shared" si="45"/>
        <v>495</v>
      </c>
      <c r="B333" t="str">
        <f t="shared" si="46"/>
        <v/>
      </c>
      <c r="C333" t="str">
        <f t="shared" si="47"/>
        <v/>
      </c>
      <c r="D333" t="str">
        <f t="shared" si="48"/>
        <v>176</v>
      </c>
      <c r="E333" t="str">
        <f t="shared" si="49"/>
        <v>1</v>
      </c>
      <c r="F333" s="36" t="s">
        <v>577</v>
      </c>
      <c r="I333" s="4" t="s">
        <v>708</v>
      </c>
      <c r="J333" s="75">
        <v>0</v>
      </c>
      <c r="K333" s="75">
        <v>0</v>
      </c>
      <c r="L333" s="75">
        <v>0</v>
      </c>
      <c r="M333" s="75">
        <v>0</v>
      </c>
      <c r="N333" s="75">
        <v>0</v>
      </c>
      <c r="O333" s="75">
        <v>0</v>
      </c>
      <c r="P333" s="75">
        <v>0</v>
      </c>
      <c r="Q333" s="75">
        <v>0</v>
      </c>
      <c r="R333" s="6">
        <v>0</v>
      </c>
      <c r="S333" s="6">
        <v>0</v>
      </c>
    </row>
    <row r="334" spans="1:19" x14ac:dyDescent="0.2">
      <c r="A334" t="str">
        <f t="shared" si="45"/>
        <v>495</v>
      </c>
      <c r="B334" t="str">
        <f t="shared" si="46"/>
        <v/>
      </c>
      <c r="C334" t="str">
        <f t="shared" si="47"/>
        <v/>
      </c>
      <c r="D334" t="str">
        <f t="shared" si="48"/>
        <v>516</v>
      </c>
      <c r="E334" t="str">
        <f t="shared" si="49"/>
        <v>6</v>
      </c>
      <c r="F334" s="36" t="s">
        <v>577</v>
      </c>
      <c r="I334" s="4" t="s">
        <v>836</v>
      </c>
      <c r="J334" s="75">
        <v>0.19</v>
      </c>
      <c r="K334" s="75">
        <v>0.19</v>
      </c>
      <c r="L334" s="75">
        <v>0.19</v>
      </c>
      <c r="M334" s="75">
        <v>0.19</v>
      </c>
      <c r="N334" s="75">
        <v>0.19</v>
      </c>
      <c r="O334" s="75">
        <v>0.19</v>
      </c>
      <c r="P334" s="75">
        <v>0.19</v>
      </c>
      <c r="Q334" s="75">
        <v>0.19</v>
      </c>
      <c r="R334" s="6">
        <v>0.19</v>
      </c>
      <c r="S334" s="6">
        <v>0.19</v>
      </c>
    </row>
    <row r="335" spans="1:19" x14ac:dyDescent="0.2">
      <c r="A335" t="str">
        <f t="shared" si="45"/>
        <v>540</v>
      </c>
      <c r="B335" t="str">
        <f t="shared" si="46"/>
        <v/>
      </c>
      <c r="C335" t="str">
        <f t="shared" si="47"/>
        <v/>
      </c>
      <c r="D335" t="str">
        <f t="shared" si="48"/>
        <v>001</v>
      </c>
      <c r="E335" t="str">
        <f t="shared" si="49"/>
        <v>2</v>
      </c>
      <c r="F335" s="36" t="s">
        <v>579</v>
      </c>
      <c r="I335" s="4" t="s">
        <v>172</v>
      </c>
      <c r="J335" s="76">
        <v>5.9799999999999999E-2</v>
      </c>
      <c r="K335" s="76">
        <v>5.9799999999999999E-2</v>
      </c>
      <c r="L335" s="76">
        <v>5.9799999999999999E-2</v>
      </c>
      <c r="M335" s="76">
        <v>5.9799999999999999E-2</v>
      </c>
      <c r="N335" s="76">
        <v>5.9799999999999999E-2</v>
      </c>
      <c r="O335" s="76">
        <v>0</v>
      </c>
      <c r="P335" s="76">
        <v>0.04</v>
      </c>
      <c r="Q335" s="76">
        <v>5.9799999999999999E-2</v>
      </c>
      <c r="R335" s="6">
        <v>5.9799999999999999E-2</v>
      </c>
      <c r="S335" s="6">
        <v>5.9799999999999999E-2</v>
      </c>
    </row>
    <row r="336" spans="1:19" x14ac:dyDescent="0.2">
      <c r="A336" t="str">
        <f t="shared" si="45"/>
        <v>540</v>
      </c>
      <c r="B336" t="str">
        <f t="shared" si="46"/>
        <v/>
      </c>
      <c r="C336" t="str">
        <f t="shared" si="47"/>
        <v/>
      </c>
      <c r="D336" t="str">
        <f t="shared" si="48"/>
        <v>001</v>
      </c>
      <c r="E336" t="str">
        <f t="shared" si="49"/>
        <v>7</v>
      </c>
      <c r="F336" s="36" t="s">
        <v>579</v>
      </c>
      <c r="I336" s="4" t="s">
        <v>173</v>
      </c>
      <c r="J336" s="76">
        <v>1.2500000000000001E-2</v>
      </c>
      <c r="K336" s="76">
        <v>1.2500000000000001E-2</v>
      </c>
      <c r="L336" s="76">
        <v>1.2500000000000001E-2</v>
      </c>
      <c r="M336" s="76">
        <v>1.2500000000000001E-2</v>
      </c>
      <c r="N336" s="76">
        <v>1.2500000000000001E-2</v>
      </c>
      <c r="O336" s="76">
        <v>1.2500000000000001E-2</v>
      </c>
      <c r="P336" s="76">
        <v>0.12</v>
      </c>
      <c r="Q336" s="76">
        <v>1.2500000000000001E-2</v>
      </c>
      <c r="R336" s="6">
        <v>1.2500000000000001E-2</v>
      </c>
      <c r="S336" s="6">
        <v>1.2500000000000001E-2</v>
      </c>
    </row>
    <row r="337" spans="1:32" x14ac:dyDescent="0.2">
      <c r="A337" t="str">
        <f t="shared" si="45"/>
        <v>540</v>
      </c>
      <c r="B337" t="str">
        <f t="shared" si="46"/>
        <v/>
      </c>
      <c r="C337" t="str">
        <f t="shared" si="47"/>
        <v/>
      </c>
      <c r="D337" t="str">
        <f t="shared" si="48"/>
        <v>119</v>
      </c>
      <c r="E337" t="str">
        <f t="shared" si="49"/>
        <v>2</v>
      </c>
      <c r="F337" s="36" t="s">
        <v>579</v>
      </c>
      <c r="I337" s="4" t="s">
        <v>612</v>
      </c>
      <c r="J337" s="76">
        <v>0.69469999999999998</v>
      </c>
      <c r="K337" s="76">
        <v>0.69469999999999998</v>
      </c>
      <c r="L337" s="76">
        <v>0.69469999999999998</v>
      </c>
      <c r="M337" s="76">
        <v>0.69469999999999998</v>
      </c>
      <c r="N337" s="76">
        <v>0.69469999999999998</v>
      </c>
      <c r="O337" s="76">
        <v>0</v>
      </c>
      <c r="P337" s="76">
        <v>0.79</v>
      </c>
      <c r="Q337" s="76">
        <v>0.69469999999999998</v>
      </c>
      <c r="R337" s="6">
        <v>0.69469999999999998</v>
      </c>
      <c r="S337" s="6">
        <v>0.69469999999999998</v>
      </c>
    </row>
    <row r="338" spans="1:32" x14ac:dyDescent="0.2">
      <c r="A338" t="str">
        <f t="shared" si="45"/>
        <v>540</v>
      </c>
      <c r="B338" t="str">
        <f t="shared" si="46"/>
        <v/>
      </c>
      <c r="C338" t="str">
        <f t="shared" si="47"/>
        <v/>
      </c>
      <c r="D338" t="str">
        <f t="shared" si="48"/>
        <v>120</v>
      </c>
      <c r="E338" t="str">
        <f t="shared" si="49"/>
        <v>1</v>
      </c>
      <c r="F338" s="36" t="s">
        <v>579</v>
      </c>
      <c r="I338" s="4" t="s">
        <v>620</v>
      </c>
      <c r="J338" s="76">
        <v>0.1118</v>
      </c>
      <c r="K338" s="76">
        <v>0.1118</v>
      </c>
      <c r="L338" s="76">
        <v>0.1118</v>
      </c>
      <c r="M338" s="76">
        <v>0.1118</v>
      </c>
      <c r="N338" s="76">
        <v>0.1118</v>
      </c>
      <c r="O338" s="76">
        <v>0.48904999999999998</v>
      </c>
      <c r="P338" s="76">
        <v>0.02</v>
      </c>
      <c r="Q338" s="76">
        <v>0.1118</v>
      </c>
      <c r="R338" s="6">
        <v>0.1118</v>
      </c>
      <c r="S338" s="6">
        <v>0.1118</v>
      </c>
    </row>
    <row r="339" spans="1:32" x14ac:dyDescent="0.2">
      <c r="A339" t="str">
        <f t="shared" si="45"/>
        <v>540</v>
      </c>
      <c r="B339" t="str">
        <f t="shared" si="46"/>
        <v/>
      </c>
      <c r="C339" t="str">
        <f t="shared" si="47"/>
        <v/>
      </c>
      <c r="D339" t="str">
        <f t="shared" si="48"/>
        <v>134</v>
      </c>
      <c r="E339" t="str">
        <f t="shared" si="49"/>
        <v>1</v>
      </c>
      <c r="F339" s="36" t="s">
        <v>579</v>
      </c>
      <c r="I339" s="4" t="s">
        <v>642</v>
      </c>
      <c r="J339" s="76">
        <v>0.1212</v>
      </c>
      <c r="K339" s="76">
        <v>0.1212</v>
      </c>
      <c r="L339" s="76">
        <v>0.1212</v>
      </c>
      <c r="M339" s="76">
        <v>0.1212</v>
      </c>
      <c r="N339" s="76">
        <v>0.1212</v>
      </c>
      <c r="O339" s="76">
        <v>0.49845</v>
      </c>
      <c r="P339" s="76">
        <v>0.03</v>
      </c>
      <c r="Q339" s="76">
        <v>0.1212</v>
      </c>
      <c r="R339" s="6">
        <v>0.1212</v>
      </c>
      <c r="S339" s="6">
        <v>0.1212</v>
      </c>
      <c r="AF339" t="e">
        <f>VLOOKUP(#REF!&amp;#REF!&amp;"-"&amp;A339,ActiveFunds!$AH$4:$AI$787,2,0)</f>
        <v>#REF!</v>
      </c>
    </row>
    <row r="340" spans="1:32" x14ac:dyDescent="0.2">
      <c r="A340" t="str">
        <f t="shared" si="45"/>
        <v>699</v>
      </c>
      <c r="B340" t="str">
        <f t="shared" si="46"/>
        <v/>
      </c>
      <c r="C340" t="str">
        <f t="shared" si="47"/>
        <v/>
      </c>
      <c r="D340" t="str">
        <f t="shared" si="48"/>
        <v>001</v>
      </c>
      <c r="E340" t="str">
        <f t="shared" si="49"/>
        <v>1</v>
      </c>
      <c r="F340" s="36" t="s">
        <v>265</v>
      </c>
      <c r="I340" s="4" t="s">
        <v>167</v>
      </c>
      <c r="J340" s="64">
        <v>0.67</v>
      </c>
      <c r="K340" s="64">
        <v>0.67</v>
      </c>
      <c r="L340" s="64">
        <v>0.67</v>
      </c>
      <c r="M340" s="64">
        <v>0.67</v>
      </c>
      <c r="N340" s="64">
        <v>0.67</v>
      </c>
      <c r="O340" s="64">
        <v>0.67</v>
      </c>
      <c r="P340" s="64">
        <v>0.67</v>
      </c>
      <c r="Q340" s="64">
        <v>0.67</v>
      </c>
      <c r="R340" s="6">
        <v>0.67</v>
      </c>
      <c r="S340" s="6">
        <v>0.67</v>
      </c>
    </row>
    <row r="341" spans="1:32" x14ac:dyDescent="0.2">
      <c r="A341" t="str">
        <f t="shared" si="45"/>
        <v>699</v>
      </c>
      <c r="B341" t="str">
        <f t="shared" si="46"/>
        <v/>
      </c>
      <c r="C341" t="str">
        <f t="shared" si="47"/>
        <v/>
      </c>
      <c r="D341" t="str">
        <f t="shared" si="48"/>
        <v>149</v>
      </c>
      <c r="E341" t="str">
        <f t="shared" si="49"/>
        <v>6</v>
      </c>
      <c r="F341" s="36" t="s">
        <v>265</v>
      </c>
      <c r="I341" s="4" t="s">
        <v>266</v>
      </c>
      <c r="J341" s="64">
        <v>0.33</v>
      </c>
      <c r="K341" s="64">
        <v>0.33</v>
      </c>
      <c r="L341" s="64">
        <v>0.33</v>
      </c>
      <c r="M341" s="64">
        <v>0.33</v>
      </c>
      <c r="N341" s="64">
        <v>0.33</v>
      </c>
      <c r="O341" s="64">
        <v>0.33</v>
      </c>
      <c r="P341" s="64">
        <v>0.33</v>
      </c>
      <c r="Q341" s="64">
        <v>0.33</v>
      </c>
      <c r="R341" s="6">
        <v>0.33</v>
      </c>
      <c r="S341" s="6">
        <v>0.33</v>
      </c>
    </row>
  </sheetData>
  <autoFilter ref="A1:S341"/>
  <sortState ref="A2:AH341">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Q893"/>
  <sheetViews>
    <sheetView workbookViewId="0"/>
  </sheetViews>
  <sheetFormatPr defaultRowHeight="12.75" x14ac:dyDescent="0.2"/>
  <cols>
    <col min="2" max="2" width="38" customWidth="1"/>
    <col min="3" max="3" width="62.28515625" customWidth="1"/>
    <col min="5" max="6" width="7.85546875" customWidth="1"/>
    <col min="7" max="7" width="14.28515625" customWidth="1"/>
    <col min="8" max="8" width="39" bestFit="1" customWidth="1"/>
    <col min="9" max="9" width="12" bestFit="1" customWidth="1"/>
    <col min="10" max="10" width="13.85546875" bestFit="1" customWidth="1"/>
    <col min="11" max="11" width="62.28515625" bestFit="1" customWidth="1"/>
    <col min="12" max="12" width="4.7109375" style="2" customWidth="1"/>
    <col min="13" max="13" width="18.7109375" bestFit="1" customWidth="1"/>
    <col min="14" max="14" width="10" customWidth="1"/>
    <col min="15" max="15" width="11.140625" customWidth="1"/>
    <col min="16" max="16" width="14.140625" customWidth="1"/>
    <col min="17" max="17" width="13.140625" customWidth="1"/>
    <col min="18" max="18" width="53.28515625" customWidth="1"/>
    <col min="19" max="19" width="35" bestFit="1" customWidth="1"/>
    <col min="20" max="20" width="35" customWidth="1"/>
    <col min="21" max="21" width="8.42578125" customWidth="1"/>
    <col min="22" max="22" width="66.42578125" bestFit="1" customWidth="1"/>
    <col min="23" max="23" width="7" bestFit="1" customWidth="1"/>
    <col min="24" max="24" width="10" customWidth="1"/>
    <col min="25" max="25" width="11.140625" customWidth="1"/>
    <col min="26" max="26" width="35.42578125" customWidth="1"/>
    <col min="27" max="27" width="18" customWidth="1"/>
    <col min="28" max="28" width="14.5703125" customWidth="1"/>
    <col min="29" max="29" width="19.28515625" customWidth="1"/>
    <col min="30" max="30" width="12.140625" bestFit="1" customWidth="1"/>
  </cols>
  <sheetData>
    <row r="1" spans="2:43" x14ac:dyDescent="0.2">
      <c r="D1" s="17" t="s">
        <v>887</v>
      </c>
      <c r="H1" t="s">
        <v>172</v>
      </c>
      <c r="J1" s="44">
        <f>COUNTIF(AgencyFund,Agency)</f>
        <v>2</v>
      </c>
      <c r="M1" s="23" t="s">
        <v>128</v>
      </c>
      <c r="N1" t="e">
        <f ca="1">IF(pgmcheck=1,OFFSET(AgencyProgram,MATCH((AgyCode),AgencyProgram,0)-1,4,COUNTIF(AgencyProgram,AgyCode)),PgmList)</f>
        <v>#VALUE!</v>
      </c>
      <c r="R1" t="s">
        <v>267</v>
      </c>
    </row>
    <row r="2" spans="2:43" x14ac:dyDescent="0.2">
      <c r="B2" t="s">
        <v>268</v>
      </c>
      <c r="K2" t="s">
        <v>269</v>
      </c>
      <c r="N2" t="s">
        <v>270</v>
      </c>
      <c r="P2">
        <f>IFERROR(INDEX($M$4:$M$67,MATCH(AgyCode,ActiveFunds!$N$4:$N$72,0)),0)</f>
        <v>0</v>
      </c>
      <c r="R2">
        <f ca="1">IF(pgmcheck=1,OFFSET(AgencyProgram,MATCH((AgyCode),AgencyProgram,0)-1,4,COUNTIF(AgencyProgram,AgyCode)),OFFSET(pgmcheck,0,1))</f>
        <v>0</v>
      </c>
      <c r="S2" t="e">
        <f ca="1">IF(pgmcheck=1,OFFSET(AgencyProgram,MATCH((AgyCode),AgencyProgram,0)-1,4,COUNTIF(AgencyProgram,AgyCode)),PgmList)</f>
        <v>#VALUE!</v>
      </c>
      <c r="X2" t="s">
        <v>271</v>
      </c>
    </row>
    <row r="3" spans="2:43" x14ac:dyDescent="0.2">
      <c r="B3" s="45" t="s">
        <v>0</v>
      </c>
      <c r="C3" s="11" t="s">
        <v>122</v>
      </c>
      <c r="D3" s="46" t="s">
        <v>272</v>
      </c>
      <c r="H3" s="47" t="s">
        <v>0</v>
      </c>
      <c r="K3" s="48" t="s">
        <v>122</v>
      </c>
      <c r="L3" s="49"/>
      <c r="N3" s="45" t="s">
        <v>0</v>
      </c>
      <c r="O3" s="11" t="s">
        <v>273</v>
      </c>
      <c r="P3" s="11" t="s">
        <v>274</v>
      </c>
      <c r="Q3" s="11" t="s">
        <v>275</v>
      </c>
      <c r="R3" s="11" t="s">
        <v>276</v>
      </c>
      <c r="S3" s="46" t="s">
        <v>277</v>
      </c>
      <c r="AL3" t="s">
        <v>1327</v>
      </c>
      <c r="AN3" t="s">
        <v>1330</v>
      </c>
      <c r="AQ3" t="s">
        <v>146</v>
      </c>
    </row>
    <row r="4" spans="2:43" ht="15" x14ac:dyDescent="0.25">
      <c r="B4" s="12" t="s">
        <v>166</v>
      </c>
      <c r="C4" s="13" t="s">
        <v>167</v>
      </c>
      <c r="D4" s="17" t="str">
        <f>LEFT(ActiveFunds!$C4,5)</f>
        <v>001-1</v>
      </c>
      <c r="E4" t="str">
        <f>IFERROR(IF(VLOOKUP(D4,$AH$5:$AI$786,2,0)="O",0,IF(VLOOKUP(D4,#REF!,2,0)="T",1,0)),"ERROR")</f>
        <v>ERROR</v>
      </c>
      <c r="F4" t="s">
        <v>278</v>
      </c>
      <c r="G4">
        <v>1</v>
      </c>
      <c r="H4" s="9" t="s">
        <v>279</v>
      </c>
      <c r="I4" t="str">
        <f t="shared" ref="I4:I67" si="0">LEFT(H4,3)</f>
        <v>All</v>
      </c>
      <c r="J4" t="str">
        <f>MID(K4,1,5)</f>
        <v>001-1</v>
      </c>
      <c r="K4" s="7" t="s">
        <v>167</v>
      </c>
      <c r="L4" s="42"/>
      <c r="M4">
        <v>1</v>
      </c>
      <c r="N4" s="12" t="s">
        <v>31</v>
      </c>
      <c r="O4" s="13" t="s">
        <v>280</v>
      </c>
      <c r="P4" s="13" t="s">
        <v>148</v>
      </c>
      <c r="Q4" s="13" t="b">
        <v>0</v>
      </c>
      <c r="R4" s="13" t="s">
        <v>281</v>
      </c>
      <c r="S4" s="17" t="str">
        <f>ActiveFunds!$O4&amp;"-"&amp;ActiveFunds!$R4</f>
        <v>HBE-Health Care Auth-Health Benefit Exchange</v>
      </c>
      <c r="U4" t="str">
        <f>N4&amp;O4</f>
        <v>107HBE</v>
      </c>
      <c r="V4" t="str">
        <f>O4&amp;"-"&amp;R4</f>
        <v>HBE-Health Care Auth-Health Benefit Exchange</v>
      </c>
      <c r="X4" s="45" t="s">
        <v>0</v>
      </c>
      <c r="Y4" s="11" t="s">
        <v>150</v>
      </c>
      <c r="Z4" s="11" t="s">
        <v>151</v>
      </c>
      <c r="AA4" s="46" t="s">
        <v>282</v>
      </c>
      <c r="AF4" s="60" t="s">
        <v>126</v>
      </c>
      <c r="AG4" s="60" t="s">
        <v>122</v>
      </c>
      <c r="AH4" s="60" t="s">
        <v>1326</v>
      </c>
      <c r="AI4" s="61" t="s">
        <v>889</v>
      </c>
      <c r="AL4" t="s">
        <v>1328</v>
      </c>
      <c r="AN4" t="s">
        <v>1331</v>
      </c>
      <c r="AQ4" t="s">
        <v>147</v>
      </c>
    </row>
    <row r="5" spans="2:43" ht="15" x14ac:dyDescent="0.25">
      <c r="B5" s="14" t="s">
        <v>166</v>
      </c>
      <c r="C5" s="15" t="s">
        <v>283</v>
      </c>
      <c r="D5" s="16" t="str">
        <f>LEFT(ActiveFunds!$C5,5)</f>
        <v>108-1</v>
      </c>
      <c r="E5" t="str">
        <f>IFERROR(IF(VLOOKUP(D5,#REF!,2,0)="O",0,IF(VLOOKUP(D5,#REF!,2,0)="T",1,0)),"ERROR")</f>
        <v>ERROR</v>
      </c>
      <c r="F5" t="s">
        <v>1</v>
      </c>
      <c r="G5">
        <v>2</v>
      </c>
      <c r="H5" s="9" t="s">
        <v>166</v>
      </c>
      <c r="I5" t="str">
        <f t="shared" si="0"/>
        <v>011</v>
      </c>
      <c r="J5" t="str">
        <f t="shared" ref="J5:J68" si="1">MID(K5,1,5)</f>
        <v>001-2</v>
      </c>
      <c r="K5" s="8" t="s">
        <v>172</v>
      </c>
      <c r="L5" s="42"/>
      <c r="M5">
        <v>1</v>
      </c>
      <c r="N5" s="14" t="s">
        <v>31</v>
      </c>
      <c r="O5" s="15" t="s">
        <v>124</v>
      </c>
      <c r="P5" s="15" t="s">
        <v>148</v>
      </c>
      <c r="Q5" s="15" t="b">
        <v>0</v>
      </c>
      <c r="R5" s="15" t="s">
        <v>284</v>
      </c>
      <c r="S5" s="16" t="str">
        <f>ActiveFunds!$O5&amp;"-"&amp;ActiveFunds!$R5</f>
        <v>OTH-Health Care Auth-Other</v>
      </c>
      <c r="U5" t="str">
        <f t="shared" ref="U5:U23" si="2">N5&amp;O5</f>
        <v>107OTH</v>
      </c>
      <c r="V5" t="str">
        <f t="shared" ref="V5:V23" si="3">O5&amp;"-"&amp;R5</f>
        <v>OTH-Health Care Auth-Other</v>
      </c>
      <c r="X5" s="12" t="s">
        <v>62</v>
      </c>
      <c r="Y5" s="13" t="s">
        <v>199</v>
      </c>
      <c r="Z5" s="13" t="s">
        <v>202</v>
      </c>
      <c r="AA5" s="17" t="s">
        <v>285</v>
      </c>
      <c r="AF5" s="59" t="s">
        <v>111</v>
      </c>
      <c r="AG5" s="59" t="s">
        <v>887</v>
      </c>
      <c r="AH5" s="59" t="str">
        <f>AF5&amp;AG5</f>
        <v>010001-1</v>
      </c>
      <c r="AI5" s="58">
        <v>0</v>
      </c>
      <c r="AL5" t="s">
        <v>1329</v>
      </c>
      <c r="AN5" t="s">
        <v>1332</v>
      </c>
      <c r="AQ5" t="s">
        <v>1367</v>
      </c>
    </row>
    <row r="6" spans="2:43" ht="15" x14ac:dyDescent="0.25">
      <c r="B6" s="12" t="s">
        <v>166</v>
      </c>
      <c r="C6" s="13" t="s">
        <v>286</v>
      </c>
      <c r="D6" s="17" t="str">
        <f>LEFT(ActiveFunds!$C6,5)</f>
        <v>442-6</v>
      </c>
      <c r="E6" t="str">
        <f>IFERROR(IF(VLOOKUP(D6,#REF!,2,0)="O",0,IF(VLOOKUP(D6,#REF!,2,0)="T",1,0)),"ERROR")</f>
        <v>ERROR</v>
      </c>
      <c r="F6" t="s">
        <v>2</v>
      </c>
      <c r="G6">
        <v>3</v>
      </c>
      <c r="H6" s="10" t="s">
        <v>287</v>
      </c>
      <c r="I6" t="str">
        <f t="shared" si="0"/>
        <v>012</v>
      </c>
      <c r="J6" t="str">
        <f t="shared" si="1"/>
        <v>001-3</v>
      </c>
      <c r="K6" s="7" t="s">
        <v>288</v>
      </c>
      <c r="L6" s="42"/>
      <c r="M6">
        <v>1</v>
      </c>
      <c r="N6" s="12" t="s">
        <v>31</v>
      </c>
      <c r="O6" s="13" t="s">
        <v>289</v>
      </c>
      <c r="P6" s="13" t="s">
        <v>148</v>
      </c>
      <c r="Q6" s="13" t="b">
        <v>0</v>
      </c>
      <c r="R6" s="13" t="s">
        <v>290</v>
      </c>
      <c r="S6" s="17" t="str">
        <f>ActiveFunds!$O6&amp;"-"&amp;ActiveFunds!$R6</f>
        <v>PEB-Health Care Auth-Employee Benefits</v>
      </c>
      <c r="U6" t="str">
        <f t="shared" si="2"/>
        <v>107PEB</v>
      </c>
      <c r="V6" t="str">
        <f t="shared" si="3"/>
        <v>PEB-Health Care Auth-Employee Benefits</v>
      </c>
      <c r="X6" s="14" t="s">
        <v>62</v>
      </c>
      <c r="Y6" s="15" t="s">
        <v>199</v>
      </c>
      <c r="Z6" s="15" t="s">
        <v>204</v>
      </c>
      <c r="AA6" s="16" t="s">
        <v>285</v>
      </c>
      <c r="AF6" s="59" t="s">
        <v>111</v>
      </c>
      <c r="AG6" s="59" t="s">
        <v>890</v>
      </c>
      <c r="AH6" s="59" t="str">
        <f t="shared" ref="AH6:AH69" si="4">AF6&amp;AG6</f>
        <v>010057-1</v>
      </c>
      <c r="AI6" s="58">
        <v>0</v>
      </c>
    </row>
    <row r="7" spans="2:43" ht="15" x14ac:dyDescent="0.25">
      <c r="B7" s="14" t="s">
        <v>287</v>
      </c>
      <c r="C7" s="15" t="s">
        <v>167</v>
      </c>
      <c r="D7" s="16" t="str">
        <f>LEFT(ActiveFunds!$C7,5)</f>
        <v>001-1</v>
      </c>
      <c r="E7" t="str">
        <f>IFERROR(IF(VLOOKUP(D7,#REF!,2,0)="O",0,IF(VLOOKUP(D7,#REF!,2,0)="T",1,0)),"ERROR")</f>
        <v>ERROR</v>
      </c>
      <c r="F7" t="s">
        <v>3</v>
      </c>
      <c r="G7">
        <v>4</v>
      </c>
      <c r="H7" s="10" t="s">
        <v>291</v>
      </c>
      <c r="I7" t="str">
        <f t="shared" si="0"/>
        <v>013</v>
      </c>
      <c r="J7" t="str">
        <f t="shared" si="1"/>
        <v>001-7</v>
      </c>
      <c r="K7" s="7" t="s">
        <v>173</v>
      </c>
      <c r="L7" s="42"/>
      <c r="M7">
        <v>1</v>
      </c>
      <c r="N7" s="12" t="s">
        <v>31</v>
      </c>
      <c r="O7" s="13" t="s">
        <v>1351</v>
      </c>
      <c r="P7" s="13" t="s">
        <v>148</v>
      </c>
      <c r="Q7" s="13" t="b">
        <v>0</v>
      </c>
      <c r="R7" s="13" t="s">
        <v>1352</v>
      </c>
      <c r="S7" s="16" t="str">
        <f>ActiveFunds!$O7&amp;"-"&amp;ActiveFunds!$R7</f>
        <v>SEB-School Employee Benefits Board</v>
      </c>
      <c r="U7" t="str">
        <f t="shared" si="2"/>
        <v>107SEB</v>
      </c>
      <c r="V7" t="str">
        <f t="shared" si="3"/>
        <v>SEB-School Employee Benefits Board</v>
      </c>
      <c r="X7" s="12" t="s">
        <v>62</v>
      </c>
      <c r="Y7" s="13" t="s">
        <v>199</v>
      </c>
      <c r="Z7" s="13" t="s">
        <v>206</v>
      </c>
      <c r="AA7" s="17" t="s">
        <v>285</v>
      </c>
      <c r="AF7" s="59" t="s">
        <v>111</v>
      </c>
      <c r="AG7" s="59" t="s">
        <v>891</v>
      </c>
      <c r="AH7" s="59" t="str">
        <f t="shared" si="4"/>
        <v>01010P-1</v>
      </c>
      <c r="AI7" s="58">
        <v>0</v>
      </c>
    </row>
    <row r="8" spans="2:43" ht="15" x14ac:dyDescent="0.25">
      <c r="B8" s="12" t="s">
        <v>287</v>
      </c>
      <c r="C8" s="13" t="s">
        <v>283</v>
      </c>
      <c r="D8" s="17" t="str">
        <f>LEFT(ActiveFunds!$C8,5)</f>
        <v>108-1</v>
      </c>
      <c r="E8" t="str">
        <f>IFERROR(IF(VLOOKUP(D8,#REF!,2,0)="O",0,IF(VLOOKUP(D8,#REF!,2,0)="T",1,0)),"ERROR")</f>
        <v>ERROR</v>
      </c>
      <c r="F8" t="s">
        <v>4</v>
      </c>
      <c r="G8">
        <v>5</v>
      </c>
      <c r="H8" s="9" t="s">
        <v>293</v>
      </c>
      <c r="I8" t="str">
        <f t="shared" si="0"/>
        <v>014</v>
      </c>
      <c r="J8" t="str">
        <f t="shared" si="1"/>
        <v>001-8</v>
      </c>
      <c r="K8" s="8" t="s">
        <v>174</v>
      </c>
      <c r="L8" s="42"/>
      <c r="M8">
        <v>1</v>
      </c>
      <c r="N8" s="14" t="s">
        <v>62</v>
      </c>
      <c r="O8" s="15" t="s">
        <v>111</v>
      </c>
      <c r="P8" s="15" t="s">
        <v>148</v>
      </c>
      <c r="Q8" s="15" t="b">
        <v>0</v>
      </c>
      <c r="R8" s="15" t="s">
        <v>292</v>
      </c>
      <c r="S8" s="17" t="str">
        <f>ActiveFunds!$O8&amp;"-"&amp;ActiveFunds!$R8</f>
        <v>010-Children &amp; Family Services</v>
      </c>
      <c r="U8" t="str">
        <f t="shared" si="2"/>
        <v>300010</v>
      </c>
      <c r="V8" t="str">
        <f t="shared" si="3"/>
        <v>010-Children &amp; Family Services</v>
      </c>
      <c r="X8" s="14" t="s">
        <v>62</v>
      </c>
      <c r="Y8" s="15" t="s">
        <v>199</v>
      </c>
      <c r="Z8" s="15" t="s">
        <v>208</v>
      </c>
      <c r="AA8" s="16" t="s">
        <v>285</v>
      </c>
      <c r="AF8" s="59" t="s">
        <v>111</v>
      </c>
      <c r="AG8" s="59" t="s">
        <v>892</v>
      </c>
      <c r="AH8" s="59" t="str">
        <f t="shared" si="4"/>
        <v>01010T-1</v>
      </c>
      <c r="AI8" s="58">
        <v>0</v>
      </c>
    </row>
    <row r="9" spans="2:43" ht="15" x14ac:dyDescent="0.25">
      <c r="B9" s="14" t="s">
        <v>291</v>
      </c>
      <c r="C9" s="15" t="s">
        <v>283</v>
      </c>
      <c r="D9" s="16" t="str">
        <f>LEFT(ActiveFunds!$C9,5)</f>
        <v>108-1</v>
      </c>
      <c r="E9" t="str">
        <f>IFERROR(IF(VLOOKUP(D9,#REF!,2,0)="O",0,IF(VLOOKUP(D9,#REF!,2,0)="T",1,0)),"ERROR")</f>
        <v>ERROR</v>
      </c>
      <c r="F9" t="s">
        <v>5</v>
      </c>
      <c r="G9">
        <v>6</v>
      </c>
      <c r="H9" s="9" t="s">
        <v>169</v>
      </c>
      <c r="I9" t="str">
        <f t="shared" si="0"/>
        <v>020</v>
      </c>
      <c r="J9" t="str">
        <f t="shared" si="1"/>
        <v>001-9</v>
      </c>
      <c r="K9" s="8" t="s">
        <v>295</v>
      </c>
      <c r="L9" s="42"/>
      <c r="M9">
        <v>1</v>
      </c>
      <c r="N9" s="12" t="s">
        <v>62</v>
      </c>
      <c r="O9" s="13" t="s">
        <v>5</v>
      </c>
      <c r="P9" s="13" t="s">
        <v>148</v>
      </c>
      <c r="Q9" s="13" t="b">
        <v>0</v>
      </c>
      <c r="R9" s="13" t="s">
        <v>294</v>
      </c>
      <c r="S9" s="16" t="str">
        <f>ActiveFunds!$O9&amp;"-"&amp;ActiveFunds!$R9</f>
        <v>020-Juvenile Rehabilitation</v>
      </c>
      <c r="U9" t="str">
        <f t="shared" si="2"/>
        <v>300020</v>
      </c>
      <c r="V9" t="str">
        <f t="shared" si="3"/>
        <v>020-Juvenile Rehabilitation</v>
      </c>
      <c r="X9" s="12" t="s">
        <v>62</v>
      </c>
      <c r="Y9" s="13" t="s">
        <v>8</v>
      </c>
      <c r="Z9" s="13" t="s">
        <v>210</v>
      </c>
      <c r="AA9" s="17" t="s">
        <v>297</v>
      </c>
      <c r="AF9" s="59" t="s">
        <v>111</v>
      </c>
      <c r="AG9" s="59" t="s">
        <v>893</v>
      </c>
      <c r="AH9" s="59" t="str">
        <f t="shared" si="4"/>
        <v>01018B-1</v>
      </c>
      <c r="AI9" s="58">
        <v>0</v>
      </c>
    </row>
    <row r="10" spans="2:43" ht="15" x14ac:dyDescent="0.25">
      <c r="B10" s="12" t="s">
        <v>293</v>
      </c>
      <c r="C10" s="13" t="s">
        <v>167</v>
      </c>
      <c r="D10" s="17" t="str">
        <f>LEFT(ActiveFunds!$C10,5)</f>
        <v>001-1</v>
      </c>
      <c r="E10" t="str">
        <f>IFERROR(IF(VLOOKUP(D10,#REF!,2,0)="O",0,IF(VLOOKUP(D10,#REF!,2,0)="T",1,0)),"ERROR")</f>
        <v>ERROR</v>
      </c>
      <c r="F10" t="s">
        <v>6</v>
      </c>
      <c r="G10">
        <v>7</v>
      </c>
      <c r="H10" s="9" t="s">
        <v>298</v>
      </c>
      <c r="I10" t="str">
        <f t="shared" si="0"/>
        <v>035</v>
      </c>
      <c r="J10" t="str">
        <f t="shared" si="1"/>
        <v>002-1</v>
      </c>
      <c r="K10" s="7" t="s">
        <v>299</v>
      </c>
      <c r="L10" s="42"/>
      <c r="M10">
        <v>1</v>
      </c>
      <c r="N10" s="14" t="s">
        <v>62</v>
      </c>
      <c r="O10" s="15" t="s">
        <v>199</v>
      </c>
      <c r="P10" s="15" t="s">
        <v>148</v>
      </c>
      <c r="Q10" s="15" t="b">
        <v>1</v>
      </c>
      <c r="R10" s="15" t="s">
        <v>296</v>
      </c>
      <c r="S10" s="17" t="str">
        <f>ActiveFunds!$O10&amp;"-"&amp;ActiveFunds!$R10</f>
        <v>030-Mental Health</v>
      </c>
      <c r="U10" t="str">
        <f t="shared" si="2"/>
        <v>300030</v>
      </c>
      <c r="V10" t="str">
        <f t="shared" si="3"/>
        <v>030-Mental Health</v>
      </c>
      <c r="X10" s="14" t="s">
        <v>62</v>
      </c>
      <c r="Y10" s="15" t="s">
        <v>8</v>
      </c>
      <c r="Z10" s="15" t="s">
        <v>211</v>
      </c>
      <c r="AA10" s="16" t="s">
        <v>297</v>
      </c>
      <c r="AF10" s="59" t="s">
        <v>111</v>
      </c>
      <c r="AG10" s="59" t="s">
        <v>894</v>
      </c>
      <c r="AH10" s="59" t="str">
        <f t="shared" si="4"/>
        <v>010355-1</v>
      </c>
      <c r="AI10" s="58">
        <v>0</v>
      </c>
    </row>
    <row r="11" spans="2:43" ht="15" x14ac:dyDescent="0.25">
      <c r="B11" s="14" t="s">
        <v>293</v>
      </c>
      <c r="C11" s="15" t="s">
        <v>170</v>
      </c>
      <c r="D11" s="16" t="str">
        <f>LEFT(ActiveFunds!$C11,5)</f>
        <v>553-1</v>
      </c>
      <c r="E11" t="str">
        <f>IFERROR(IF(VLOOKUP(D11,#REF!,2,0)="O",0,IF(VLOOKUP(D11,#REF!,2,0)="T",1,0)),"ERROR")</f>
        <v>ERROR</v>
      </c>
      <c r="F11" t="s">
        <v>130</v>
      </c>
      <c r="G11">
        <v>8</v>
      </c>
      <c r="H11" s="10" t="s">
        <v>301</v>
      </c>
      <c r="I11" t="str">
        <f t="shared" si="0"/>
        <v>037</v>
      </c>
      <c r="J11" t="str">
        <f t="shared" si="1"/>
        <v>003-1</v>
      </c>
      <c r="K11" s="7" t="s">
        <v>302</v>
      </c>
      <c r="L11" s="42"/>
      <c r="M11">
        <v>1</v>
      </c>
      <c r="N11" s="12" t="s">
        <v>62</v>
      </c>
      <c r="O11" s="13" t="s">
        <v>8</v>
      </c>
      <c r="P11" s="13" t="s">
        <v>148</v>
      </c>
      <c r="Q11" s="13" t="b">
        <v>1</v>
      </c>
      <c r="R11" s="13" t="s">
        <v>300</v>
      </c>
      <c r="S11" s="16" t="str">
        <f>ActiveFunds!$O11&amp;"-"&amp;ActiveFunds!$R11</f>
        <v>040-Developmental Disabilities</v>
      </c>
      <c r="U11" t="str">
        <f t="shared" si="2"/>
        <v>300040</v>
      </c>
      <c r="V11" t="str">
        <f t="shared" si="3"/>
        <v>040-Developmental Disabilities</v>
      </c>
      <c r="X11" s="12" t="s">
        <v>62</v>
      </c>
      <c r="Y11" s="13" t="s">
        <v>8</v>
      </c>
      <c r="Z11" s="13" t="s">
        <v>206</v>
      </c>
      <c r="AA11" s="17" t="s">
        <v>297</v>
      </c>
      <c r="AF11" s="59" t="s">
        <v>111</v>
      </c>
      <c r="AG11" s="59" t="s">
        <v>895</v>
      </c>
      <c r="AH11" s="59" t="str">
        <f t="shared" si="4"/>
        <v>010357-1</v>
      </c>
      <c r="AI11" s="58">
        <v>0</v>
      </c>
    </row>
    <row r="12" spans="2:43" ht="15" x14ac:dyDescent="0.25">
      <c r="B12" s="12" t="s">
        <v>169</v>
      </c>
      <c r="C12" s="13" t="s">
        <v>283</v>
      </c>
      <c r="D12" s="17" t="str">
        <f>LEFT(ActiveFunds!$C12,5)</f>
        <v>108-1</v>
      </c>
      <c r="E12" t="str">
        <f>IFERROR(IF(VLOOKUP(D12,#REF!,2,0)="O",0,IF(VLOOKUP(D12,#REF!,2,0)="T",1,0)),"ERROR")</f>
        <v>ERROR</v>
      </c>
      <c r="F12" t="s">
        <v>7</v>
      </c>
      <c r="G12">
        <v>9</v>
      </c>
      <c r="H12" s="9" t="s">
        <v>304</v>
      </c>
      <c r="I12" t="str">
        <f t="shared" si="0"/>
        <v>038</v>
      </c>
      <c r="J12" t="str">
        <f t="shared" si="1"/>
        <v>006-1</v>
      </c>
      <c r="K12" s="7" t="s">
        <v>305</v>
      </c>
      <c r="L12" s="42"/>
      <c r="M12">
        <v>1</v>
      </c>
      <c r="N12" s="14" t="s">
        <v>62</v>
      </c>
      <c r="O12" s="15" t="s">
        <v>12</v>
      </c>
      <c r="P12" s="15" t="s">
        <v>148</v>
      </c>
      <c r="Q12" s="15" t="b">
        <v>0</v>
      </c>
      <c r="R12" s="15" t="s">
        <v>303</v>
      </c>
      <c r="S12" s="17" t="str">
        <f>ActiveFunds!$O12&amp;"-"&amp;ActiveFunds!$R12</f>
        <v>050-Long-Term Care Services</v>
      </c>
      <c r="U12" t="str">
        <f t="shared" si="2"/>
        <v>300050</v>
      </c>
      <c r="V12" t="str">
        <f t="shared" si="3"/>
        <v>050-Long-Term Care Services</v>
      </c>
      <c r="X12" s="10" t="s">
        <v>62</v>
      </c>
      <c r="Y12" s="8" t="s">
        <v>8</v>
      </c>
      <c r="Z12" s="8" t="s">
        <v>208</v>
      </c>
      <c r="AA12" s="50" t="s">
        <v>297</v>
      </c>
      <c r="AF12" s="59" t="s">
        <v>111</v>
      </c>
      <c r="AG12" s="59" t="s">
        <v>896</v>
      </c>
      <c r="AH12" s="59" t="str">
        <f t="shared" si="4"/>
        <v>010381-1</v>
      </c>
      <c r="AI12" s="58">
        <v>0</v>
      </c>
    </row>
    <row r="13" spans="2:43" ht="15" x14ac:dyDescent="0.25">
      <c r="B13" s="14" t="s">
        <v>169</v>
      </c>
      <c r="C13" s="15" t="s">
        <v>170</v>
      </c>
      <c r="D13" s="16" t="str">
        <f>LEFT(ActiveFunds!$C13,5)</f>
        <v>553-1</v>
      </c>
      <c r="E13" t="str">
        <f>IFERROR(IF(VLOOKUP(D13,#REF!,2,0)="O",0,IF(VLOOKUP(D13,#REF!,2,0)="T",1,0)),"ERROR")</f>
        <v>ERROR</v>
      </c>
      <c r="F13" t="s">
        <v>8</v>
      </c>
      <c r="G13">
        <v>10</v>
      </c>
      <c r="H13" s="10" t="s">
        <v>307</v>
      </c>
      <c r="I13" t="str">
        <f t="shared" si="0"/>
        <v>040</v>
      </c>
      <c r="J13" t="str">
        <f t="shared" si="1"/>
        <v>007-1</v>
      </c>
      <c r="K13" s="7" t="s">
        <v>308</v>
      </c>
      <c r="L13" s="42"/>
      <c r="M13">
        <v>1</v>
      </c>
      <c r="N13" s="12" t="s">
        <v>62</v>
      </c>
      <c r="O13" s="13" t="s">
        <v>213</v>
      </c>
      <c r="P13" s="13" t="s">
        <v>148</v>
      </c>
      <c r="Q13" s="13" t="b">
        <v>0</v>
      </c>
      <c r="R13" s="13" t="s">
        <v>306</v>
      </c>
      <c r="S13" s="16" t="str">
        <f>ActiveFunds!$O13&amp;"-"&amp;ActiveFunds!$R13</f>
        <v>060-Economic Services Administration</v>
      </c>
      <c r="U13" t="str">
        <f t="shared" si="2"/>
        <v>300060</v>
      </c>
      <c r="V13" t="str">
        <f t="shared" si="3"/>
        <v>060-Economic Services Administration</v>
      </c>
      <c r="AF13" s="59" t="s">
        <v>111</v>
      </c>
      <c r="AG13" s="59" t="s">
        <v>897</v>
      </c>
      <c r="AH13" s="59" t="str">
        <f t="shared" si="4"/>
        <v>010383-1</v>
      </c>
      <c r="AI13" s="58">
        <v>0</v>
      </c>
    </row>
    <row r="14" spans="2:43" ht="15" x14ac:dyDescent="0.25">
      <c r="B14" s="12" t="s">
        <v>298</v>
      </c>
      <c r="C14" s="13" t="s">
        <v>167</v>
      </c>
      <c r="D14" s="17" t="str">
        <f>LEFT(ActiveFunds!$C14,5)</f>
        <v>001-1</v>
      </c>
      <c r="E14" t="str">
        <f>IFERROR(IF(VLOOKUP(D14,#REF!,2,0)="O",0,IF(VLOOKUP(D14,#REF!,2,0)="T",1,0)),"ERROR")</f>
        <v>ERROR</v>
      </c>
      <c r="F14" t="s">
        <v>9</v>
      </c>
      <c r="G14">
        <v>11</v>
      </c>
      <c r="H14" s="9" t="s">
        <v>310</v>
      </c>
      <c r="I14" t="str">
        <f t="shared" si="0"/>
        <v>045</v>
      </c>
      <c r="J14" t="str">
        <f t="shared" si="1"/>
        <v>014-1</v>
      </c>
      <c r="K14" s="7" t="s">
        <v>311</v>
      </c>
      <c r="L14" s="42"/>
      <c r="M14">
        <v>1</v>
      </c>
      <c r="N14" s="14" t="s">
        <v>62</v>
      </c>
      <c r="O14" s="15" t="s">
        <v>215</v>
      </c>
      <c r="P14" s="15" t="s">
        <v>148</v>
      </c>
      <c r="Q14" s="15" t="b">
        <v>0</v>
      </c>
      <c r="R14" s="15" t="s">
        <v>309</v>
      </c>
      <c r="S14" s="17" t="str">
        <f>ActiveFunds!$O14&amp;"-"&amp;ActiveFunds!$R14</f>
        <v>070-Alcohol &amp; Substance Abuse</v>
      </c>
      <c r="U14" t="str">
        <f t="shared" si="2"/>
        <v>300070</v>
      </c>
      <c r="V14" t="str">
        <f t="shared" si="3"/>
        <v>070-Alcohol &amp; Substance Abuse</v>
      </c>
      <c r="AF14" s="59" t="s">
        <v>111</v>
      </c>
      <c r="AG14" s="59" t="s">
        <v>898</v>
      </c>
      <c r="AH14" s="59" t="str">
        <f t="shared" si="4"/>
        <v>010608-1</v>
      </c>
      <c r="AI14" s="58">
        <v>0</v>
      </c>
    </row>
    <row r="15" spans="2:43" ht="15" x14ac:dyDescent="0.25">
      <c r="B15" s="14" t="s">
        <v>298</v>
      </c>
      <c r="C15" s="15" t="s">
        <v>313</v>
      </c>
      <c r="D15" s="16" t="str">
        <f>LEFT(ActiveFunds!$C15,5)</f>
        <v>418-1</v>
      </c>
      <c r="E15" t="str">
        <f>IFERROR(IF(VLOOKUP(D15,#REF!,2,0)="O",0,IF(VLOOKUP(D15,#REF!,2,0)="T",1,0)),"ERROR")</f>
        <v>ERROR</v>
      </c>
      <c r="F15" t="s">
        <v>10</v>
      </c>
      <c r="G15">
        <v>12</v>
      </c>
      <c r="H15" s="10" t="s">
        <v>314</v>
      </c>
      <c r="I15" t="str">
        <f t="shared" si="0"/>
        <v>046</v>
      </c>
      <c r="J15" t="str">
        <f t="shared" si="1"/>
        <v>01B-1</v>
      </c>
      <c r="K15" s="8" t="s">
        <v>315</v>
      </c>
      <c r="L15" s="42"/>
      <c r="M15">
        <v>1</v>
      </c>
      <c r="N15" s="12" t="s">
        <v>62</v>
      </c>
      <c r="O15" s="13" t="s">
        <v>25</v>
      </c>
      <c r="P15" s="13" t="s">
        <v>148</v>
      </c>
      <c r="Q15" s="13" t="b">
        <v>0</v>
      </c>
      <c r="R15" s="13" t="s">
        <v>312</v>
      </c>
      <c r="S15" s="16" t="str">
        <f>ActiveFunds!$O15&amp;"-"&amp;ActiveFunds!$R15</f>
        <v>100-Vocational Rehabilitation</v>
      </c>
      <c r="U15" t="str">
        <f t="shared" si="2"/>
        <v>300100</v>
      </c>
      <c r="V15" t="str">
        <f t="shared" si="3"/>
        <v>100-Vocational Rehabilitation</v>
      </c>
      <c r="X15" t="s">
        <v>208</v>
      </c>
      <c r="AF15" s="59" t="s">
        <v>111</v>
      </c>
      <c r="AG15" s="59" t="s">
        <v>899</v>
      </c>
      <c r="AH15" s="59" t="str">
        <f t="shared" si="4"/>
        <v>010609-1</v>
      </c>
      <c r="AI15" s="58">
        <v>0</v>
      </c>
    </row>
    <row r="16" spans="2:43" ht="15" x14ac:dyDescent="0.25">
      <c r="B16" s="12" t="s">
        <v>298</v>
      </c>
      <c r="C16" s="13" t="s">
        <v>317</v>
      </c>
      <c r="D16" s="17" t="str">
        <f>LEFT(ActiveFunds!$C16,5)</f>
        <v>600-1</v>
      </c>
      <c r="E16" t="str">
        <f>IFERROR(IF(VLOOKUP(D16,#REF!,2,0)="O",0,IF(VLOOKUP(D16,#REF!,2,0)="T",1,0)),"ERROR")</f>
        <v>ERROR</v>
      </c>
      <c r="F16" t="s">
        <v>11</v>
      </c>
      <c r="G16">
        <v>13</v>
      </c>
      <c r="H16" s="9" t="s">
        <v>318</v>
      </c>
      <c r="I16" t="str">
        <f t="shared" si="0"/>
        <v>048</v>
      </c>
      <c r="J16" t="str">
        <f t="shared" si="1"/>
        <v>01F-6</v>
      </c>
      <c r="K16" s="8" t="s">
        <v>319</v>
      </c>
      <c r="L16" s="42"/>
      <c r="M16">
        <v>1</v>
      </c>
      <c r="N16" s="14" t="s">
        <v>62</v>
      </c>
      <c r="O16" s="15" t="s">
        <v>32</v>
      </c>
      <c r="P16" s="15" t="s">
        <v>148</v>
      </c>
      <c r="Q16" s="15" t="b">
        <v>0</v>
      </c>
      <c r="R16" s="15" t="s">
        <v>316</v>
      </c>
      <c r="S16" s="17" t="str">
        <f>ActiveFunds!$O16&amp;"-"&amp;ActiveFunds!$R16</f>
        <v>110-Administration &amp; Supporting Services</v>
      </c>
      <c r="U16" t="str">
        <f t="shared" si="2"/>
        <v>300110</v>
      </c>
      <c r="V16" t="str">
        <f t="shared" si="3"/>
        <v>110-Administration &amp; Supporting Services</v>
      </c>
      <c r="X16" t="s">
        <v>204</v>
      </c>
      <c r="AF16" s="59" t="s">
        <v>1</v>
      </c>
      <c r="AG16" s="59" t="s">
        <v>887</v>
      </c>
      <c r="AH16" s="59" t="str">
        <f t="shared" si="4"/>
        <v>011001-1</v>
      </c>
      <c r="AI16" s="58">
        <v>0</v>
      </c>
    </row>
    <row r="17" spans="2:35" ht="15" x14ac:dyDescent="0.25">
      <c r="B17" s="14" t="s">
        <v>301</v>
      </c>
      <c r="C17" s="15" t="s">
        <v>167</v>
      </c>
      <c r="D17" s="16" t="str">
        <f>LEFT(ActiveFunds!$C17,5)</f>
        <v>001-1</v>
      </c>
      <c r="E17" t="str">
        <f>IFERROR(IF(VLOOKUP(D17,#REF!,2,0)="O",0,IF(VLOOKUP(D17,#REF!,2,0)="T",1,0)),"ERROR")</f>
        <v>ERROR</v>
      </c>
      <c r="F17" t="s">
        <v>12</v>
      </c>
      <c r="G17">
        <v>14</v>
      </c>
      <c r="H17" s="10" t="s">
        <v>321</v>
      </c>
      <c r="I17" t="str">
        <f t="shared" si="0"/>
        <v>050</v>
      </c>
      <c r="J17" t="str">
        <f t="shared" si="1"/>
        <v>01M-1</v>
      </c>
      <c r="K17" s="7" t="s">
        <v>322</v>
      </c>
      <c r="L17" s="42"/>
      <c r="M17">
        <v>1</v>
      </c>
      <c r="N17" s="12" t="s">
        <v>62</v>
      </c>
      <c r="O17" s="13" t="s">
        <v>40</v>
      </c>
      <c r="P17" s="13" t="s">
        <v>148</v>
      </c>
      <c r="Q17" s="13" t="b">
        <v>0</v>
      </c>
      <c r="R17" s="13" t="s">
        <v>320</v>
      </c>
      <c r="S17" s="16" t="str">
        <f>ActiveFunds!$O17&amp;"-"&amp;ActiveFunds!$R17</f>
        <v>135-Special Commitment Center</v>
      </c>
      <c r="U17" t="str">
        <f t="shared" si="2"/>
        <v>300135</v>
      </c>
      <c r="V17" t="str">
        <f t="shared" si="3"/>
        <v>135-Special Commitment Center</v>
      </c>
      <c r="X17" t="s">
        <v>202</v>
      </c>
      <c r="AF17" s="59" t="s">
        <v>1</v>
      </c>
      <c r="AG17" s="59" t="s">
        <v>900</v>
      </c>
      <c r="AH17" s="59" t="str">
        <f t="shared" si="4"/>
        <v>011108-1</v>
      </c>
      <c r="AI17" s="58">
        <v>0</v>
      </c>
    </row>
    <row r="18" spans="2:35" ht="15" x14ac:dyDescent="0.25">
      <c r="B18" s="12" t="s">
        <v>301</v>
      </c>
      <c r="C18" s="13" t="s">
        <v>324</v>
      </c>
      <c r="D18" s="17" t="str">
        <f>LEFT(ActiveFunds!$C18,5)</f>
        <v>14N-6</v>
      </c>
      <c r="E18" t="str">
        <f>IFERROR(IF(VLOOKUP(D18,#REF!,2,0)="O",0,IF(VLOOKUP(D18,#REF!,2,0)="T",1,0)),"ERROR")</f>
        <v>ERROR</v>
      </c>
      <c r="F18" t="s">
        <v>13</v>
      </c>
      <c r="G18">
        <v>15</v>
      </c>
      <c r="H18" s="9" t="s">
        <v>325</v>
      </c>
      <c r="I18" t="str">
        <f t="shared" si="0"/>
        <v>055</v>
      </c>
      <c r="J18" t="str">
        <f t="shared" si="1"/>
        <v>024-1</v>
      </c>
      <c r="K18" s="8" t="s">
        <v>326</v>
      </c>
      <c r="L18" s="42"/>
      <c r="M18">
        <v>1</v>
      </c>
      <c r="N18" s="14" t="s">
        <v>62</v>
      </c>
      <c r="O18" s="15" t="s">
        <v>125</v>
      </c>
      <c r="P18" s="15" t="s">
        <v>148</v>
      </c>
      <c r="Q18" s="15" t="b">
        <v>0</v>
      </c>
      <c r="R18" s="15" t="s">
        <v>323</v>
      </c>
      <c r="S18" s="17" t="str">
        <f>ActiveFunds!$O18&amp;"-"&amp;ActiveFunds!$R18</f>
        <v>145-Payments to Other Agencies</v>
      </c>
      <c r="U18" t="str">
        <f t="shared" si="2"/>
        <v>300145</v>
      </c>
      <c r="V18" t="str">
        <f t="shared" si="3"/>
        <v>145-Payments to Other Agencies</v>
      </c>
      <c r="X18" t="s">
        <v>204</v>
      </c>
      <c r="AF18" s="59" t="s">
        <v>2</v>
      </c>
      <c r="AG18" s="59" t="s">
        <v>887</v>
      </c>
      <c r="AH18" s="59" t="str">
        <f t="shared" si="4"/>
        <v>012001-1</v>
      </c>
      <c r="AI18" s="58">
        <v>0</v>
      </c>
    </row>
    <row r="19" spans="2:35" ht="15" x14ac:dyDescent="0.25">
      <c r="B19" s="14" t="s">
        <v>301</v>
      </c>
      <c r="C19" s="15" t="s">
        <v>286</v>
      </c>
      <c r="D19" s="16" t="str">
        <f>LEFT(ActiveFunds!$C19,5)</f>
        <v>442-6</v>
      </c>
      <c r="E19" t="str">
        <f>IFERROR(IF(VLOOKUP(D19,#REF!,2,0)="O",0,IF(VLOOKUP(D19,#REF!,2,0)="T",1,0)),"ERROR")</f>
        <v>ERROR</v>
      </c>
      <c r="F19" t="s">
        <v>14</v>
      </c>
      <c r="G19">
        <v>16</v>
      </c>
      <c r="H19" s="10" t="s">
        <v>328</v>
      </c>
      <c r="I19" t="str">
        <f t="shared" si="0"/>
        <v>056</v>
      </c>
      <c r="J19" t="str">
        <f t="shared" si="1"/>
        <v>025-6</v>
      </c>
      <c r="K19" s="7" t="s">
        <v>329</v>
      </c>
      <c r="L19" s="42"/>
      <c r="M19">
        <v>1</v>
      </c>
      <c r="N19" s="12" t="s">
        <v>62</v>
      </c>
      <c r="O19" s="13" t="s">
        <v>120</v>
      </c>
      <c r="P19" s="13" t="s">
        <v>148</v>
      </c>
      <c r="Q19" s="13" t="b">
        <v>0</v>
      </c>
      <c r="R19" s="13" t="s">
        <v>327</v>
      </c>
      <c r="S19" s="16" t="str">
        <f>ActiveFunds!$O19&amp;"-"&amp;ActiveFunds!$R19</f>
        <v>150-Information System Services</v>
      </c>
      <c r="U19" t="str">
        <f t="shared" si="2"/>
        <v>300150</v>
      </c>
      <c r="V19" t="str">
        <f t="shared" si="3"/>
        <v>150-Information System Services</v>
      </c>
      <c r="X19" t="s">
        <v>208</v>
      </c>
      <c r="AF19" s="59" t="s">
        <v>2</v>
      </c>
      <c r="AG19" s="59" t="s">
        <v>900</v>
      </c>
      <c r="AH19" s="59" t="str">
        <f t="shared" si="4"/>
        <v>012108-1</v>
      </c>
      <c r="AI19" s="58">
        <v>0</v>
      </c>
    </row>
    <row r="20" spans="2:35" ht="15" x14ac:dyDescent="0.25">
      <c r="B20" s="12" t="s">
        <v>304</v>
      </c>
      <c r="C20" s="13" t="s">
        <v>167</v>
      </c>
      <c r="D20" s="17" t="str">
        <f>LEFT(ActiveFunds!$C20,5)</f>
        <v>001-1</v>
      </c>
      <c r="E20" t="str">
        <f>IFERROR(IF(VLOOKUP(D20,#REF!,2,0)="O",0,IF(VLOOKUP(D20,#REF!,2,0)="T",1,0)),"ERROR")</f>
        <v>ERROR</v>
      </c>
      <c r="F20" t="s">
        <v>15</v>
      </c>
      <c r="G20">
        <v>17</v>
      </c>
      <c r="H20" s="9" t="s">
        <v>331</v>
      </c>
      <c r="I20" t="str">
        <f t="shared" si="0"/>
        <v>057</v>
      </c>
      <c r="J20" t="str">
        <f t="shared" si="1"/>
        <v>026-1</v>
      </c>
      <c r="K20" s="7" t="s">
        <v>332</v>
      </c>
      <c r="L20" s="42"/>
      <c r="M20">
        <v>1</v>
      </c>
      <c r="N20" s="14" t="s">
        <v>62</v>
      </c>
      <c r="O20" s="15" t="s">
        <v>44</v>
      </c>
      <c r="P20" s="15" t="s">
        <v>148</v>
      </c>
      <c r="Q20" s="15" t="b">
        <v>0</v>
      </c>
      <c r="R20" s="15" t="s">
        <v>330</v>
      </c>
      <c r="S20" s="17" t="str">
        <f>ActiveFunds!$O20&amp;"-"&amp;ActiveFunds!$R20</f>
        <v>160-Consolidated Field Services</v>
      </c>
      <c r="U20" t="str">
        <f t="shared" si="2"/>
        <v>300160</v>
      </c>
      <c r="V20" t="str">
        <f t="shared" si="3"/>
        <v>160-Consolidated Field Services</v>
      </c>
      <c r="AF20" s="59" t="s">
        <v>4</v>
      </c>
      <c r="AG20" s="59" t="s">
        <v>887</v>
      </c>
      <c r="AH20" s="59" t="str">
        <f t="shared" si="4"/>
        <v>014001-1</v>
      </c>
      <c r="AI20" s="58">
        <v>0</v>
      </c>
    </row>
    <row r="21" spans="2:35" ht="15" x14ac:dyDescent="0.25">
      <c r="B21" s="14" t="s">
        <v>307</v>
      </c>
      <c r="C21" s="15" t="s">
        <v>167</v>
      </c>
      <c r="D21" s="16" t="str">
        <f>LEFT(ActiveFunds!$C21,5)</f>
        <v>001-1</v>
      </c>
      <c r="E21" t="str">
        <f>IFERROR(IF(VLOOKUP(D21,#REF!,2,0)="O",0,IF(VLOOKUP(D21,#REF!,2,0)="T",1,0)),"ERROR")</f>
        <v>ERROR</v>
      </c>
      <c r="F21" t="s">
        <v>16</v>
      </c>
      <c r="G21">
        <v>18</v>
      </c>
      <c r="H21" s="9" t="s">
        <v>334</v>
      </c>
      <c r="I21" t="str">
        <f t="shared" si="0"/>
        <v>075</v>
      </c>
      <c r="J21" t="str">
        <f t="shared" si="1"/>
        <v>027-1</v>
      </c>
      <c r="K21" s="7" t="s">
        <v>335</v>
      </c>
      <c r="L21" s="42"/>
      <c r="M21">
        <v>1</v>
      </c>
      <c r="N21" s="12" t="s">
        <v>64</v>
      </c>
      <c r="O21" s="13" t="s">
        <v>111</v>
      </c>
      <c r="P21" s="13" t="s">
        <v>148</v>
      </c>
      <c r="Q21" s="13" t="b">
        <v>0</v>
      </c>
      <c r="R21" s="13" t="s">
        <v>333</v>
      </c>
      <c r="S21" s="16" t="str">
        <f>ActiveFunds!$O21&amp;"-"&amp;ActiveFunds!$R21</f>
        <v>010-Headquarters</v>
      </c>
      <c r="U21" t="str">
        <f t="shared" si="2"/>
        <v>305010</v>
      </c>
      <c r="V21" t="str">
        <f t="shared" si="3"/>
        <v>010-Headquarters</v>
      </c>
      <c r="Z21" t="e">
        <f>IF(AND(LEFT(X5,3)="300",LEFT(Y5,3)="030"),$Z$5:$Z$8,IF(AND(LEFT(X5,3)="300",LEFT(Y5,3)="040"),$Z$9:$Z$12,""))</f>
        <v>#VALUE!</v>
      </c>
      <c r="AF21" s="59" t="s">
        <v>4</v>
      </c>
      <c r="AG21" s="59" t="s">
        <v>901</v>
      </c>
      <c r="AH21" s="59" t="str">
        <f t="shared" si="4"/>
        <v>014553-1</v>
      </c>
      <c r="AI21" s="58">
        <v>0</v>
      </c>
    </row>
    <row r="22" spans="2:35" ht="15" x14ac:dyDescent="0.25">
      <c r="B22" s="12" t="s">
        <v>307</v>
      </c>
      <c r="C22" s="13" t="s">
        <v>337</v>
      </c>
      <c r="D22" s="17" t="str">
        <f>LEFT(ActiveFunds!$C22,5)</f>
        <v>03K-6</v>
      </c>
      <c r="E22" t="str">
        <f>IFERROR(IF(VLOOKUP(D22,#REF!,2,0)="O",0,IF(VLOOKUP(D22,#REF!,2,0)="T",1,0)),"ERROR")</f>
        <v>ERROR</v>
      </c>
      <c r="F22" t="s">
        <v>17</v>
      </c>
      <c r="G22">
        <v>19</v>
      </c>
      <c r="H22" s="10" t="s">
        <v>338</v>
      </c>
      <c r="I22" t="str">
        <f t="shared" si="0"/>
        <v>080</v>
      </c>
      <c r="J22" t="str">
        <f t="shared" si="1"/>
        <v>02A-1</v>
      </c>
      <c r="K22" s="7" t="s">
        <v>339</v>
      </c>
      <c r="L22" s="42"/>
      <c r="M22">
        <v>1</v>
      </c>
      <c r="N22" s="14" t="s">
        <v>64</v>
      </c>
      <c r="O22" s="15" t="s">
        <v>5</v>
      </c>
      <c r="P22" s="15" t="s">
        <v>148</v>
      </c>
      <c r="Q22" s="15" t="b">
        <v>0</v>
      </c>
      <c r="R22" s="15" t="s">
        <v>336</v>
      </c>
      <c r="S22" s="17" t="str">
        <f>ActiveFunds!$O22&amp;"-"&amp;ActiveFunds!$R22</f>
        <v>020-Field Services</v>
      </c>
      <c r="U22" t="str">
        <f t="shared" si="2"/>
        <v>305020</v>
      </c>
      <c r="V22" t="str">
        <f t="shared" si="3"/>
        <v>020-Field Services</v>
      </c>
      <c r="Z22" t="e">
        <f t="shared" ref="Z22:Z30" si="5">IF(AND(LEFT(X6,3)="300",LEFT(Y6,3)="030"),$Z$5:$Z$8,IF(AND(LEFT(X6,3)="300",LEFT(Y6,3)="040"),$Z$9:$Z$12,""))</f>
        <v>#VALUE!</v>
      </c>
      <c r="AF22" s="59" t="s">
        <v>5</v>
      </c>
      <c r="AG22" s="59" t="s">
        <v>901</v>
      </c>
      <c r="AH22" s="59" t="str">
        <f t="shared" si="4"/>
        <v>020553-1</v>
      </c>
      <c r="AI22" s="58">
        <v>0</v>
      </c>
    </row>
    <row r="23" spans="2:35" ht="15" x14ac:dyDescent="0.25">
      <c r="B23" s="14" t="s">
        <v>307</v>
      </c>
      <c r="C23" s="15" t="s">
        <v>341</v>
      </c>
      <c r="D23" s="16" t="str">
        <f>LEFT(ActiveFunds!$C23,5)</f>
        <v>197-6</v>
      </c>
      <c r="E23" t="str">
        <f>IFERROR(IF(VLOOKUP(D23,#REF!,2,0)="O",0,IF(VLOOKUP(D23,#REF!,2,0)="T",1,0)),"ERROR")</f>
        <v>ERROR</v>
      </c>
      <c r="F23" t="s">
        <v>18</v>
      </c>
      <c r="G23">
        <v>20</v>
      </c>
      <c r="H23" s="10" t="s">
        <v>342</v>
      </c>
      <c r="I23" t="str">
        <f t="shared" si="0"/>
        <v>082</v>
      </c>
      <c r="J23" t="str">
        <f t="shared" si="1"/>
        <v>02G-1</v>
      </c>
      <c r="K23" s="8" t="s">
        <v>343</v>
      </c>
      <c r="L23" s="42"/>
      <c r="M23">
        <v>1</v>
      </c>
      <c r="N23" s="12" t="s">
        <v>64</v>
      </c>
      <c r="O23" s="13" t="s">
        <v>6</v>
      </c>
      <c r="P23" s="13" t="s">
        <v>148</v>
      </c>
      <c r="Q23" s="13" t="b">
        <v>0</v>
      </c>
      <c r="R23" s="13" t="s">
        <v>340</v>
      </c>
      <c r="S23" s="16" t="str">
        <f>ActiveFunds!$O23&amp;"-"&amp;ActiveFunds!$R23</f>
        <v>035-Institutional Services</v>
      </c>
      <c r="U23" t="str">
        <f t="shared" si="2"/>
        <v>305035</v>
      </c>
      <c r="V23" t="str">
        <f t="shared" si="3"/>
        <v>035-Institutional Services</v>
      </c>
      <c r="Z23" t="e">
        <f t="shared" si="5"/>
        <v>#VALUE!</v>
      </c>
      <c r="AF23" s="59" t="s">
        <v>6</v>
      </c>
      <c r="AG23" s="59" t="s">
        <v>887</v>
      </c>
      <c r="AH23" s="59" t="str">
        <f t="shared" si="4"/>
        <v>035001-1</v>
      </c>
      <c r="AI23" s="58">
        <v>0</v>
      </c>
    </row>
    <row r="24" spans="2:35" ht="15" x14ac:dyDescent="0.25">
      <c r="B24" s="12" t="s">
        <v>310</v>
      </c>
      <c r="C24" s="13" t="s">
        <v>167</v>
      </c>
      <c r="D24" s="17" t="str">
        <f>LEFT(ActiveFunds!$C24,5)</f>
        <v>001-1</v>
      </c>
      <c r="E24" t="str">
        <f>IFERROR(IF(VLOOKUP(D24,#REF!,2,0)="O",0,IF(VLOOKUP(D24,#REF!,2,0)="T",1,0)),"ERROR")</f>
        <v>ERROR</v>
      </c>
      <c r="F24" t="s">
        <v>19</v>
      </c>
      <c r="G24">
        <v>21</v>
      </c>
      <c r="H24" s="9" t="s">
        <v>345</v>
      </c>
      <c r="I24" t="str">
        <f t="shared" si="0"/>
        <v>085</v>
      </c>
      <c r="J24" t="str">
        <f t="shared" si="1"/>
        <v>02H-6</v>
      </c>
      <c r="K24" s="8" t="s">
        <v>346</v>
      </c>
      <c r="L24" s="42"/>
      <c r="M24">
        <v>1</v>
      </c>
      <c r="N24" s="91" t="s">
        <v>1357</v>
      </c>
      <c r="O24" s="77" t="s">
        <v>111</v>
      </c>
      <c r="P24" s="13" t="s">
        <v>148</v>
      </c>
      <c r="Q24" s="13" t="b">
        <v>0</v>
      </c>
      <c r="R24" s="13" t="s">
        <v>1358</v>
      </c>
      <c r="S24" s="16" t="str">
        <f>ActiveFunds!$O24&amp;"-"&amp;ActiveFunds!$R24</f>
        <v>010-Children and Family</v>
      </c>
      <c r="U24" t="str">
        <f t="shared" ref="U24:U68" si="6">N28&amp;O28</f>
        <v>310100</v>
      </c>
      <c r="V24" t="str">
        <f t="shared" ref="V24:V68" si="7">O28&amp;"-"&amp;R28</f>
        <v>100-Administration &amp; Support Services</v>
      </c>
      <c r="Z24" t="e">
        <f t="shared" si="5"/>
        <v>#VALUE!</v>
      </c>
      <c r="AF24" s="59" t="s">
        <v>6</v>
      </c>
      <c r="AG24" s="59" t="s">
        <v>902</v>
      </c>
      <c r="AH24" s="59" t="str">
        <f t="shared" si="4"/>
        <v>035418-1</v>
      </c>
      <c r="AI24" s="58">
        <v>0</v>
      </c>
    </row>
    <row r="25" spans="2:35" ht="15" x14ac:dyDescent="0.25">
      <c r="B25" s="14" t="s">
        <v>314</v>
      </c>
      <c r="C25" s="15" t="s">
        <v>167</v>
      </c>
      <c r="D25" s="16" t="str">
        <f>LEFT(ActiveFunds!$C25,5)</f>
        <v>001-1</v>
      </c>
      <c r="E25" t="str">
        <f>IFERROR(IF(VLOOKUP(D25,#REF!,2,0)="O",0,IF(VLOOKUP(D25,#REF!,2,0)="T",1,0)),"ERROR")</f>
        <v>ERROR</v>
      </c>
      <c r="F25" t="s">
        <v>20</v>
      </c>
      <c r="G25">
        <v>22</v>
      </c>
      <c r="H25" s="10" t="s">
        <v>348</v>
      </c>
      <c r="I25" t="str">
        <f t="shared" si="0"/>
        <v>086</v>
      </c>
      <c r="J25" t="str">
        <f t="shared" si="1"/>
        <v>02J-1</v>
      </c>
      <c r="K25" s="7" t="s">
        <v>349</v>
      </c>
      <c r="L25" s="42"/>
      <c r="M25">
        <v>1</v>
      </c>
      <c r="N25" s="91" t="s">
        <v>1357</v>
      </c>
      <c r="O25" s="77" t="s">
        <v>5</v>
      </c>
      <c r="P25" s="13" t="s">
        <v>148</v>
      </c>
      <c r="Q25" s="13" t="b">
        <v>0</v>
      </c>
      <c r="R25" s="13" t="s">
        <v>294</v>
      </c>
      <c r="S25" s="16" t="str">
        <f>ActiveFunds!$O25&amp;"-"&amp;ActiveFunds!$R25</f>
        <v>020-Juvenile Rehabilitation</v>
      </c>
      <c r="U25" t="str">
        <f t="shared" si="6"/>
        <v>310200</v>
      </c>
      <c r="V25" t="str">
        <f t="shared" si="7"/>
        <v>200-Correctional Operations</v>
      </c>
      <c r="Z25" t="e">
        <f t="shared" si="5"/>
        <v>#VALUE!</v>
      </c>
      <c r="AF25" s="59" t="s">
        <v>6</v>
      </c>
      <c r="AG25" s="59" t="s">
        <v>903</v>
      </c>
      <c r="AH25" s="59" t="str">
        <f t="shared" si="4"/>
        <v>035600-1</v>
      </c>
      <c r="AI25" s="58">
        <v>0</v>
      </c>
    </row>
    <row r="26" spans="2:35" ht="15" x14ac:dyDescent="0.25">
      <c r="B26" s="12" t="s">
        <v>318</v>
      </c>
      <c r="C26" s="13" t="s">
        <v>167</v>
      </c>
      <c r="D26" s="17" t="str">
        <f>LEFT(ActiveFunds!$C26,5)</f>
        <v>001-1</v>
      </c>
      <c r="E26" t="str">
        <f>IFERROR(IF(VLOOKUP(D26,#REF!,2,0)="O",0,IF(VLOOKUP(D26,#REF!,2,0)="T",1,0)),"ERROR")</f>
        <v>ERROR</v>
      </c>
      <c r="F26" t="s">
        <v>21</v>
      </c>
      <c r="G26">
        <v>23</v>
      </c>
      <c r="H26" s="9" t="s">
        <v>351</v>
      </c>
      <c r="I26" t="str">
        <f t="shared" si="0"/>
        <v>087</v>
      </c>
      <c r="J26" t="str">
        <f t="shared" si="1"/>
        <v>02K-1</v>
      </c>
      <c r="K26" s="8" t="s">
        <v>352</v>
      </c>
      <c r="L26" s="42"/>
      <c r="M26">
        <v>1</v>
      </c>
      <c r="N26" s="91" t="s">
        <v>1357</v>
      </c>
      <c r="O26" s="77" t="s">
        <v>199</v>
      </c>
      <c r="P26" s="13" t="s">
        <v>148</v>
      </c>
      <c r="Q26" s="13" t="b">
        <v>0</v>
      </c>
      <c r="R26" s="13" t="s">
        <v>1359</v>
      </c>
      <c r="S26" s="16" t="str">
        <f>ActiveFunds!$O26&amp;"-"&amp;ActiveFunds!$R26</f>
        <v>030-Early Learning</v>
      </c>
      <c r="U26" t="str">
        <f t="shared" si="6"/>
        <v>310300</v>
      </c>
      <c r="V26" t="str">
        <f t="shared" si="7"/>
        <v>300-Community Supervision</v>
      </c>
      <c r="Z26" t="e">
        <f t="shared" si="5"/>
        <v>#VALUE!</v>
      </c>
      <c r="AF26" s="59" t="s">
        <v>130</v>
      </c>
      <c r="AG26" s="59" t="s">
        <v>887</v>
      </c>
      <c r="AH26" s="59" t="str">
        <f t="shared" si="4"/>
        <v>037001-1</v>
      </c>
      <c r="AI26" s="58">
        <v>0</v>
      </c>
    </row>
    <row r="27" spans="2:35" ht="15" x14ac:dyDescent="0.25">
      <c r="B27" s="14" t="s">
        <v>321</v>
      </c>
      <c r="C27" s="15" t="s">
        <v>167</v>
      </c>
      <c r="D27" s="16" t="str">
        <f>LEFT(ActiveFunds!$C27,5)</f>
        <v>001-1</v>
      </c>
      <c r="E27" t="str">
        <f>IFERROR(IF(VLOOKUP(D27,#REF!,2,0)="O",0,IF(VLOOKUP(D27,#REF!,2,0)="T",1,0)),"ERROR")</f>
        <v>ERROR</v>
      </c>
      <c r="F27" t="s">
        <v>22</v>
      </c>
      <c r="G27">
        <v>24</v>
      </c>
      <c r="H27" s="10" t="s">
        <v>354</v>
      </c>
      <c r="I27" t="str">
        <f t="shared" si="0"/>
        <v>090</v>
      </c>
      <c r="J27" t="str">
        <f t="shared" si="1"/>
        <v>02P-1</v>
      </c>
      <c r="K27" s="8" t="s">
        <v>355</v>
      </c>
      <c r="L27" s="42"/>
      <c r="M27">
        <v>1</v>
      </c>
      <c r="N27" s="91" t="s">
        <v>1357</v>
      </c>
      <c r="O27" s="77" t="s">
        <v>22</v>
      </c>
      <c r="P27" s="13" t="s">
        <v>148</v>
      </c>
      <c r="Q27" s="13" t="b">
        <v>0</v>
      </c>
      <c r="R27" s="13" t="s">
        <v>1360</v>
      </c>
      <c r="S27" s="16" t="str">
        <f>ActiveFunds!$O27&amp;"-"&amp;ActiveFunds!$R27</f>
        <v>090-Program Support</v>
      </c>
      <c r="U27" t="str">
        <f t="shared" si="6"/>
        <v>310400</v>
      </c>
      <c r="V27" t="str">
        <f t="shared" si="7"/>
        <v>400-Correctional Industries</v>
      </c>
      <c r="Z27" t="e">
        <f t="shared" si="5"/>
        <v>#VALUE!</v>
      </c>
      <c r="AF27" s="59" t="s">
        <v>130</v>
      </c>
      <c r="AG27" s="59" t="s">
        <v>904</v>
      </c>
      <c r="AH27" s="59" t="str">
        <f t="shared" si="4"/>
        <v>03714N-6</v>
      </c>
      <c r="AI27" s="58">
        <v>0</v>
      </c>
    </row>
    <row r="28" spans="2:35" ht="15" x14ac:dyDescent="0.25">
      <c r="B28" s="12" t="s">
        <v>325</v>
      </c>
      <c r="C28" s="13" t="s">
        <v>167</v>
      </c>
      <c r="D28" s="17" t="str">
        <f>LEFT(ActiveFunds!$C28,5)</f>
        <v>001-1</v>
      </c>
      <c r="E28" t="str">
        <f>IFERROR(IF(VLOOKUP(D28,#REF!,2,0)="O",0,IF(VLOOKUP(D28,#REF!,2,0)="T",1,0)),"ERROR")</f>
        <v>ERROR</v>
      </c>
      <c r="F28" t="s">
        <v>23</v>
      </c>
      <c r="G28">
        <v>25</v>
      </c>
      <c r="H28" s="9" t="s">
        <v>357</v>
      </c>
      <c r="I28" t="str">
        <f t="shared" si="0"/>
        <v>095</v>
      </c>
      <c r="J28" t="str">
        <f t="shared" si="1"/>
        <v>02R-1</v>
      </c>
      <c r="K28" s="7" t="s">
        <v>358</v>
      </c>
      <c r="L28" s="42"/>
      <c r="M28">
        <v>1</v>
      </c>
      <c r="N28" s="14" t="s">
        <v>65</v>
      </c>
      <c r="O28" s="15" t="s">
        <v>25</v>
      </c>
      <c r="P28" s="15" t="s">
        <v>148</v>
      </c>
      <c r="Q28" s="15" t="b">
        <v>0</v>
      </c>
      <c r="R28" s="15" t="s">
        <v>344</v>
      </c>
      <c r="S28" s="17" t="str">
        <f>ActiveFunds!$O28&amp;"-"&amp;ActiveFunds!$R28</f>
        <v>100-Administration &amp; Support Services</v>
      </c>
      <c r="U28" t="str">
        <f t="shared" si="6"/>
        <v>310500</v>
      </c>
      <c r="V28" t="str">
        <f t="shared" si="7"/>
        <v>500-Health Care Services</v>
      </c>
      <c r="Z28" t="e">
        <f t="shared" si="5"/>
        <v>#VALUE!</v>
      </c>
      <c r="AF28" s="59" t="s">
        <v>130</v>
      </c>
      <c r="AG28" s="59" t="s">
        <v>905</v>
      </c>
      <c r="AH28" s="59" t="str">
        <f t="shared" si="4"/>
        <v>037442-6</v>
      </c>
      <c r="AI28" s="58">
        <v>0</v>
      </c>
    </row>
    <row r="29" spans="2:35" ht="15" x14ac:dyDescent="0.25">
      <c r="B29" s="14" t="s">
        <v>325</v>
      </c>
      <c r="C29" s="15" t="s">
        <v>172</v>
      </c>
      <c r="D29" s="16" t="str">
        <f>LEFT(ActiveFunds!$C29,5)</f>
        <v>001-2</v>
      </c>
      <c r="E29" t="str">
        <f>IFERROR(IF(VLOOKUP(D29,#REF!,2,0)="O",0,IF(VLOOKUP(D29,#REF!,2,0)="T",1,0)),"ERROR")</f>
        <v>ERROR</v>
      </c>
      <c r="F29" t="s">
        <v>24</v>
      </c>
      <c r="G29">
        <v>26</v>
      </c>
      <c r="H29" s="10" t="s">
        <v>360</v>
      </c>
      <c r="I29" t="str">
        <f t="shared" si="0"/>
        <v>099</v>
      </c>
      <c r="J29" t="str">
        <f t="shared" si="1"/>
        <v>02W-1</v>
      </c>
      <c r="K29" s="8" t="s">
        <v>361</v>
      </c>
      <c r="L29" s="42"/>
      <c r="M29">
        <v>1</v>
      </c>
      <c r="N29" s="12" t="s">
        <v>65</v>
      </c>
      <c r="O29" s="13" t="s">
        <v>226</v>
      </c>
      <c r="P29" s="13" t="s">
        <v>148</v>
      </c>
      <c r="Q29" s="13" t="b">
        <v>0</v>
      </c>
      <c r="R29" s="13" t="s">
        <v>347</v>
      </c>
      <c r="S29" s="16" t="str">
        <f>ActiveFunds!$O29&amp;"-"&amp;ActiveFunds!$R29</f>
        <v>200-Correctional Operations</v>
      </c>
      <c r="U29" t="str">
        <f t="shared" si="6"/>
        <v>310600</v>
      </c>
      <c r="V29" t="str">
        <f t="shared" si="7"/>
        <v>600-Interagency Payments</v>
      </c>
      <c r="Z29" t="str">
        <f t="shared" si="5"/>
        <v/>
      </c>
      <c r="AF29" s="59" t="s">
        <v>7</v>
      </c>
      <c r="AG29" s="59" t="s">
        <v>887</v>
      </c>
      <c r="AH29" s="59" t="str">
        <f t="shared" si="4"/>
        <v>038001-1</v>
      </c>
      <c r="AI29" s="58">
        <v>0</v>
      </c>
    </row>
    <row r="30" spans="2:35" ht="15" x14ac:dyDescent="0.25">
      <c r="B30" s="12" t="s">
        <v>325</v>
      </c>
      <c r="C30" s="13" t="s">
        <v>173</v>
      </c>
      <c r="D30" s="17" t="str">
        <f>LEFT(ActiveFunds!$C30,5)</f>
        <v>001-7</v>
      </c>
      <c r="E30" t="str">
        <f>IFERROR(IF(VLOOKUP(D30,#REF!,2,0)="O",0,IF(VLOOKUP(D30,#REF!,2,0)="T",1,0)),"ERROR")</f>
        <v>ERROR</v>
      </c>
      <c r="F30" t="s">
        <v>25</v>
      </c>
      <c r="G30">
        <v>27</v>
      </c>
      <c r="H30" s="10" t="s">
        <v>363</v>
      </c>
      <c r="I30" t="str">
        <f t="shared" si="0"/>
        <v>100</v>
      </c>
      <c r="J30" t="str">
        <f t="shared" si="1"/>
        <v>030-6</v>
      </c>
      <c r="K30" s="7" t="s">
        <v>364</v>
      </c>
      <c r="L30" s="42"/>
      <c r="M30">
        <v>1</v>
      </c>
      <c r="N30" s="14" t="s">
        <v>65</v>
      </c>
      <c r="O30" s="15" t="s">
        <v>62</v>
      </c>
      <c r="P30" s="15" t="s">
        <v>148</v>
      </c>
      <c r="Q30" s="15" t="b">
        <v>0</v>
      </c>
      <c r="R30" s="15" t="s">
        <v>350</v>
      </c>
      <c r="S30" s="17" t="str">
        <f>ActiveFunds!$O30&amp;"-"&amp;ActiveFunds!$R30</f>
        <v>300-Community Supervision</v>
      </c>
      <c r="U30" t="str">
        <f t="shared" si="6"/>
        <v>310700</v>
      </c>
      <c r="V30" t="str">
        <f t="shared" si="7"/>
        <v>700-Offender Change</v>
      </c>
      <c r="Z30" t="str">
        <f t="shared" si="5"/>
        <v/>
      </c>
      <c r="AF30" s="59" t="s">
        <v>8</v>
      </c>
      <c r="AG30" s="59" t="s">
        <v>887</v>
      </c>
      <c r="AH30" s="59" t="str">
        <f t="shared" si="4"/>
        <v>040001-1</v>
      </c>
      <c r="AI30" s="58">
        <v>0</v>
      </c>
    </row>
    <row r="31" spans="2:35" ht="15" x14ac:dyDescent="0.25">
      <c r="B31" s="14" t="s">
        <v>325</v>
      </c>
      <c r="C31" s="15" t="s">
        <v>365</v>
      </c>
      <c r="D31" s="16" t="str">
        <f>LEFT(ActiveFunds!$C31,5)</f>
        <v>16A-1</v>
      </c>
      <c r="E31" t="str">
        <f>IFERROR(IF(VLOOKUP(D31,#REF!,2,0)="O",0,IF(VLOOKUP(D31,#REF!,2,0)="T",1,0)),"ERROR")</f>
        <v>ERROR</v>
      </c>
      <c r="F31" t="s">
        <v>26</v>
      </c>
      <c r="G31">
        <v>28</v>
      </c>
      <c r="H31" s="10" t="s">
        <v>366</v>
      </c>
      <c r="I31" t="str">
        <f t="shared" si="0"/>
        <v>101</v>
      </c>
      <c r="J31" t="str">
        <f t="shared" si="1"/>
        <v>031-1</v>
      </c>
      <c r="K31" s="7" t="s">
        <v>367</v>
      </c>
      <c r="L31" s="42"/>
      <c r="M31">
        <v>1</v>
      </c>
      <c r="N31" s="12" t="s">
        <v>65</v>
      </c>
      <c r="O31" s="13" t="s">
        <v>229</v>
      </c>
      <c r="P31" s="13" t="s">
        <v>148</v>
      </c>
      <c r="Q31" s="13" t="b">
        <v>0</v>
      </c>
      <c r="R31" s="13" t="s">
        <v>353</v>
      </c>
      <c r="S31" s="17" t="str">
        <f>ActiveFunds!$O31&amp;"-"&amp;ActiveFunds!$R31</f>
        <v>400-Correctional Industries</v>
      </c>
      <c r="U31" t="str">
        <f t="shared" si="6"/>
        <v>340PCA</v>
      </c>
      <c r="V31" t="str">
        <f t="shared" si="7"/>
        <v>PCA-Policy Coordination &amp; Administration</v>
      </c>
      <c r="AF31" s="59" t="s">
        <v>8</v>
      </c>
      <c r="AG31" s="59" t="s">
        <v>906</v>
      </c>
      <c r="AH31" s="59" t="str">
        <f t="shared" si="4"/>
        <v>040197-6</v>
      </c>
      <c r="AI31" s="58">
        <v>0</v>
      </c>
    </row>
    <row r="32" spans="2:35" ht="15" x14ac:dyDescent="0.25">
      <c r="B32" s="12" t="s">
        <v>325</v>
      </c>
      <c r="C32" s="13" t="s">
        <v>369</v>
      </c>
      <c r="D32" s="17" t="str">
        <f>LEFT(ActiveFunds!$C32,5)</f>
        <v>277-6</v>
      </c>
      <c r="E32" t="str">
        <f>IFERROR(IF(VLOOKUP(D32,#REF!,2,0)="O",0,IF(VLOOKUP(D32,#REF!,2,0)="T",1,0)),"ERROR")</f>
        <v>ERROR</v>
      </c>
      <c r="F32" t="s">
        <v>27</v>
      </c>
      <c r="G32">
        <v>29</v>
      </c>
      <c r="H32" s="9" t="s">
        <v>370</v>
      </c>
      <c r="I32" t="str">
        <f t="shared" si="0"/>
        <v>102</v>
      </c>
      <c r="J32" t="str">
        <f t="shared" si="1"/>
        <v>039-1</v>
      </c>
      <c r="K32" s="8" t="s">
        <v>371</v>
      </c>
      <c r="L32" s="42"/>
      <c r="M32">
        <v>1</v>
      </c>
      <c r="N32" s="12" t="s">
        <v>65</v>
      </c>
      <c r="O32" s="77" t="s">
        <v>1335</v>
      </c>
      <c r="P32" s="13" t="s">
        <v>148</v>
      </c>
      <c r="Q32" s="13" t="b">
        <v>0</v>
      </c>
      <c r="R32" s="13" t="s">
        <v>1336</v>
      </c>
      <c r="S32" s="16" t="str">
        <f>ActiveFunds!$O32&amp;"-"&amp;ActiveFunds!$R32</f>
        <v>500-Health Care Services</v>
      </c>
      <c r="U32" t="str">
        <f t="shared" si="6"/>
        <v>340SFA</v>
      </c>
      <c r="V32" t="str">
        <f t="shared" si="7"/>
        <v>SFA-Student Financial Services</v>
      </c>
      <c r="AF32" s="59" t="s">
        <v>9</v>
      </c>
      <c r="AG32" s="59" t="s">
        <v>887</v>
      </c>
      <c r="AH32" s="59" t="str">
        <f t="shared" si="4"/>
        <v>045001-1</v>
      </c>
      <c r="AI32" s="58">
        <v>0</v>
      </c>
    </row>
    <row r="33" spans="2:35" ht="15" x14ac:dyDescent="0.25">
      <c r="B33" s="14" t="s">
        <v>325</v>
      </c>
      <c r="C33" s="15" t="s">
        <v>374</v>
      </c>
      <c r="D33" s="16" t="str">
        <f>LEFT(ActiveFunds!$C33,5)</f>
        <v>543-1</v>
      </c>
      <c r="E33" t="str">
        <f>IFERROR(IF(VLOOKUP(D33,#REF!,2,0)="O",0,IF(VLOOKUP(D33,#REF!,2,0)="T",1,0)),"ERROR")</f>
        <v>ERROR</v>
      </c>
      <c r="F33" t="s">
        <v>28</v>
      </c>
      <c r="G33">
        <v>30</v>
      </c>
      <c r="H33" s="9" t="s">
        <v>171</v>
      </c>
      <c r="I33" t="str">
        <f t="shared" si="0"/>
        <v>103</v>
      </c>
      <c r="J33" t="str">
        <f t="shared" si="1"/>
        <v>039-2</v>
      </c>
      <c r="K33" s="7" t="s">
        <v>375</v>
      </c>
      <c r="L33" s="42"/>
      <c r="M33">
        <v>1</v>
      </c>
      <c r="N33" s="14" t="s">
        <v>65</v>
      </c>
      <c r="O33" s="15" t="s">
        <v>118</v>
      </c>
      <c r="P33" s="15" t="s">
        <v>148</v>
      </c>
      <c r="Q33" s="15" t="b">
        <v>0</v>
      </c>
      <c r="R33" s="15" t="s">
        <v>356</v>
      </c>
      <c r="S33" s="17" t="str">
        <f>ActiveFunds!$O33&amp;"-"&amp;ActiveFunds!$R33</f>
        <v>600-Interagency Payments</v>
      </c>
      <c r="U33" t="str">
        <f t="shared" si="6"/>
        <v>350010</v>
      </c>
      <c r="V33" t="str">
        <f t="shared" si="7"/>
        <v>010-OSPI &amp; Statewide Programs</v>
      </c>
      <c r="AF33" s="59" t="s">
        <v>10</v>
      </c>
      <c r="AG33" s="59" t="s">
        <v>887</v>
      </c>
      <c r="AH33" s="59" t="str">
        <f t="shared" si="4"/>
        <v>046001-1</v>
      </c>
      <c r="AI33" s="58">
        <v>0</v>
      </c>
    </row>
    <row r="34" spans="2:35" ht="15" x14ac:dyDescent="0.25">
      <c r="B34" s="12" t="s">
        <v>325</v>
      </c>
      <c r="C34" s="13" t="s">
        <v>378</v>
      </c>
      <c r="D34" s="17" t="str">
        <f>LEFT(ActiveFunds!$C34,5)</f>
        <v>759-6</v>
      </c>
      <c r="E34" t="str">
        <f>IFERROR(IF(VLOOKUP(D34,#REF!,2,0)="O",0,IF(VLOOKUP(D34,#REF!,2,0)="T",1,0)),"ERROR")</f>
        <v>ERROR</v>
      </c>
      <c r="F34" t="s">
        <v>29</v>
      </c>
      <c r="G34">
        <v>31</v>
      </c>
      <c r="H34" s="10" t="s">
        <v>379</v>
      </c>
      <c r="I34" t="str">
        <f t="shared" si="0"/>
        <v>104</v>
      </c>
      <c r="J34" t="str">
        <f t="shared" si="1"/>
        <v>039-7</v>
      </c>
      <c r="K34" s="8" t="s">
        <v>380</v>
      </c>
      <c r="L34" s="42"/>
      <c r="M34">
        <v>1</v>
      </c>
      <c r="N34" s="12" t="s">
        <v>65</v>
      </c>
      <c r="O34" s="13" t="s">
        <v>232</v>
      </c>
      <c r="P34" s="13" t="s">
        <v>148</v>
      </c>
      <c r="Q34" s="13" t="b">
        <v>0</v>
      </c>
      <c r="R34" s="13" t="s">
        <v>359</v>
      </c>
      <c r="S34" s="16" t="str">
        <f>ActiveFunds!$O34&amp;"-"&amp;ActiveFunds!$R34</f>
        <v>700-Offender Change</v>
      </c>
      <c r="U34" t="str">
        <f t="shared" si="6"/>
        <v>350021</v>
      </c>
      <c r="V34" t="str">
        <f t="shared" si="7"/>
        <v>021-General Apportionment</v>
      </c>
      <c r="AF34" s="59" t="s">
        <v>11</v>
      </c>
      <c r="AG34" s="59" t="s">
        <v>887</v>
      </c>
      <c r="AH34" s="59" t="str">
        <f t="shared" si="4"/>
        <v>048001-1</v>
      </c>
      <c r="AI34" s="58">
        <v>0</v>
      </c>
    </row>
    <row r="35" spans="2:35" ht="15" x14ac:dyDescent="0.25">
      <c r="B35" s="14" t="s">
        <v>328</v>
      </c>
      <c r="C35" s="15" t="s">
        <v>167</v>
      </c>
      <c r="D35" s="16" t="str">
        <f>LEFT(ActiveFunds!$C35,5)</f>
        <v>001-1</v>
      </c>
      <c r="E35" t="str">
        <f>IFERROR(IF(VLOOKUP(D35,#REF!,2,0)="O",0,IF(VLOOKUP(D35,#REF!,2,0)="T",1,0)),"ERROR")</f>
        <v>ERROR</v>
      </c>
      <c r="F35" t="s">
        <v>30</v>
      </c>
      <c r="G35">
        <v>32</v>
      </c>
      <c r="H35" s="10" t="s">
        <v>382</v>
      </c>
      <c r="I35" t="str">
        <f t="shared" si="0"/>
        <v>105</v>
      </c>
      <c r="J35" t="str">
        <f t="shared" si="1"/>
        <v>03B-1</v>
      </c>
      <c r="K35" s="7" t="s">
        <v>383</v>
      </c>
      <c r="L35" s="42"/>
      <c r="M35">
        <v>1</v>
      </c>
      <c r="N35" s="14" t="s">
        <v>67</v>
      </c>
      <c r="O35" s="15" t="s">
        <v>131</v>
      </c>
      <c r="P35" s="15" t="s">
        <v>148</v>
      </c>
      <c r="Q35" s="15" t="b">
        <v>0</v>
      </c>
      <c r="R35" s="15" t="s">
        <v>362</v>
      </c>
      <c r="S35" s="17" t="str">
        <f>ActiveFunds!$O35&amp;"-"&amp;ActiveFunds!$R35</f>
        <v>PCA-Policy Coordination &amp; Administration</v>
      </c>
      <c r="U35" t="str">
        <f t="shared" si="6"/>
        <v>350022</v>
      </c>
      <c r="V35" t="str">
        <f t="shared" si="7"/>
        <v>022-Pupil Transportation</v>
      </c>
      <c r="AF35" s="59" t="s">
        <v>12</v>
      </c>
      <c r="AG35" s="59" t="s">
        <v>887</v>
      </c>
      <c r="AH35" s="59" t="str">
        <f t="shared" si="4"/>
        <v>050001-1</v>
      </c>
      <c r="AI35" s="58">
        <v>0</v>
      </c>
    </row>
    <row r="36" spans="2:35" ht="15" x14ac:dyDescent="0.25">
      <c r="B36" s="12" t="s">
        <v>328</v>
      </c>
      <c r="C36" s="13" t="s">
        <v>288</v>
      </c>
      <c r="D36" s="17" t="str">
        <f>LEFT(ActiveFunds!$C36,5)</f>
        <v>001-3</v>
      </c>
      <c r="E36" t="str">
        <f>IFERROR(IF(VLOOKUP(D36,#REF!,2,0)="O",0,IF(VLOOKUP(D36,#REF!,2,0)="T",1,0)),"ERROR")</f>
        <v>ERROR</v>
      </c>
      <c r="F36" t="s">
        <v>31</v>
      </c>
      <c r="G36">
        <v>33</v>
      </c>
      <c r="H36" s="9" t="s">
        <v>385</v>
      </c>
      <c r="I36" t="str">
        <f t="shared" si="0"/>
        <v>107</v>
      </c>
      <c r="J36" t="str">
        <f t="shared" si="1"/>
        <v>03C-1</v>
      </c>
      <c r="K36" s="8" t="s">
        <v>386</v>
      </c>
      <c r="L36" s="42"/>
      <c r="M36">
        <v>1</v>
      </c>
      <c r="N36" s="12" t="s">
        <v>67</v>
      </c>
      <c r="O36" s="13" t="s">
        <v>123</v>
      </c>
      <c r="P36" s="13" t="s">
        <v>148</v>
      </c>
      <c r="Q36" s="13" t="b">
        <v>0</v>
      </c>
      <c r="R36" s="13" t="s">
        <v>1337</v>
      </c>
      <c r="S36" s="16" t="str">
        <f>ActiveFunds!$O36&amp;"-"&amp;ActiveFunds!$R36</f>
        <v>SFA-Student Financial Services</v>
      </c>
      <c r="U36" t="str">
        <f t="shared" si="6"/>
        <v>350025</v>
      </c>
      <c r="V36" t="str">
        <f t="shared" si="7"/>
        <v>025-School Food Services</v>
      </c>
      <c r="AF36" s="59" t="s">
        <v>13</v>
      </c>
      <c r="AG36" s="59" t="s">
        <v>887</v>
      </c>
      <c r="AH36" s="59" t="str">
        <f t="shared" si="4"/>
        <v>055001-1</v>
      </c>
      <c r="AI36" s="58">
        <v>0</v>
      </c>
    </row>
    <row r="37" spans="2:35" ht="15" x14ac:dyDescent="0.25">
      <c r="B37" s="14" t="s">
        <v>328</v>
      </c>
      <c r="C37" s="15" t="s">
        <v>365</v>
      </c>
      <c r="D37" s="16" t="str">
        <f>LEFT(ActiveFunds!$C37,5)</f>
        <v>16A-1</v>
      </c>
      <c r="E37" t="str">
        <f>IFERROR(IF(VLOOKUP(D37,#REF!,2,0)="O",0,IF(VLOOKUP(D37,#REF!,2,0)="T",1,0)),"ERROR")</f>
        <v>ERROR</v>
      </c>
      <c r="F37" t="s">
        <v>32</v>
      </c>
      <c r="G37">
        <v>34</v>
      </c>
      <c r="H37" s="10" t="s">
        <v>389</v>
      </c>
      <c r="I37" t="str">
        <f t="shared" si="0"/>
        <v>110</v>
      </c>
      <c r="J37" t="str">
        <f t="shared" si="1"/>
        <v>03F-1</v>
      </c>
      <c r="K37" s="7" t="s">
        <v>390</v>
      </c>
      <c r="L37" s="42"/>
      <c r="M37">
        <v>1</v>
      </c>
      <c r="N37" s="14" t="s">
        <v>69</v>
      </c>
      <c r="O37" s="15" t="s">
        <v>111</v>
      </c>
      <c r="P37" s="15" t="s">
        <v>148</v>
      </c>
      <c r="Q37" s="15" t="b">
        <v>0</v>
      </c>
      <c r="R37" s="15" t="s">
        <v>368</v>
      </c>
      <c r="S37" s="17" t="str">
        <f>ActiveFunds!$O37&amp;"-"&amp;ActiveFunds!$R37</f>
        <v>010-OSPI &amp; Statewide Programs</v>
      </c>
      <c r="U37" t="str">
        <f t="shared" si="6"/>
        <v>350026</v>
      </c>
      <c r="V37" t="str">
        <f t="shared" si="7"/>
        <v>026-Special Education</v>
      </c>
      <c r="AF37" s="59" t="s">
        <v>13</v>
      </c>
      <c r="AG37" s="59" t="s">
        <v>907</v>
      </c>
      <c r="AH37" s="59" t="str">
        <f t="shared" si="4"/>
        <v>055001-2</v>
      </c>
      <c r="AI37" s="58">
        <v>0</v>
      </c>
    </row>
    <row r="38" spans="2:35" ht="15" x14ac:dyDescent="0.25">
      <c r="B38" s="12" t="s">
        <v>331</v>
      </c>
      <c r="C38" s="13" t="s">
        <v>167</v>
      </c>
      <c r="D38" s="17" t="str">
        <f>LEFT(ActiveFunds!$C38,5)</f>
        <v>001-1</v>
      </c>
      <c r="E38" t="str">
        <f>IFERROR(IF(VLOOKUP(D38,#REF!,2,0)="O",0,IF(VLOOKUP(D38,#REF!,2,0)="T",1,0)),"ERROR")</f>
        <v>ERROR</v>
      </c>
      <c r="F38" t="s">
        <v>33</v>
      </c>
      <c r="G38">
        <v>35</v>
      </c>
      <c r="H38" s="9" t="s">
        <v>393</v>
      </c>
      <c r="I38" t="str">
        <f t="shared" si="0"/>
        <v>116</v>
      </c>
      <c r="J38" t="str">
        <f t="shared" si="1"/>
        <v>03K-6</v>
      </c>
      <c r="K38" s="7" t="s">
        <v>337</v>
      </c>
      <c r="L38" s="42"/>
      <c r="M38">
        <v>1</v>
      </c>
      <c r="N38" s="12" t="s">
        <v>69</v>
      </c>
      <c r="O38" s="13" t="s">
        <v>372</v>
      </c>
      <c r="P38" s="13" t="s">
        <v>148</v>
      </c>
      <c r="Q38" s="13" t="b">
        <v>0</v>
      </c>
      <c r="R38" s="13" t="s">
        <v>373</v>
      </c>
      <c r="S38" s="16" t="str">
        <f>ActiveFunds!$O38&amp;"-"&amp;ActiveFunds!$R38</f>
        <v>021-General Apportionment</v>
      </c>
      <c r="U38" t="str">
        <f t="shared" si="6"/>
        <v>350028</v>
      </c>
      <c r="V38" t="str">
        <f t="shared" si="7"/>
        <v>028-Educational Service Districts</v>
      </c>
      <c r="AF38" s="59" t="s">
        <v>13</v>
      </c>
      <c r="AG38" s="59" t="s">
        <v>908</v>
      </c>
      <c r="AH38" s="59" t="str">
        <f t="shared" si="4"/>
        <v>055001-7</v>
      </c>
      <c r="AI38" s="58">
        <v>0</v>
      </c>
    </row>
    <row r="39" spans="2:35" ht="15" x14ac:dyDescent="0.25">
      <c r="B39" s="14" t="s">
        <v>331</v>
      </c>
      <c r="C39" s="15" t="s">
        <v>173</v>
      </c>
      <c r="D39" s="16" t="str">
        <f>LEFT(ActiveFunds!$C39,5)</f>
        <v>001-7</v>
      </c>
      <c r="E39" t="str">
        <f>IFERROR(IF(VLOOKUP(D39,#REF!,2,0)="O",0,IF(VLOOKUP(D39,#REF!,2,0)="T",1,0)),"ERROR")</f>
        <v>ERROR</v>
      </c>
      <c r="F39" t="s">
        <v>34</v>
      </c>
      <c r="G39">
        <v>36</v>
      </c>
      <c r="H39" s="9" t="s">
        <v>396</v>
      </c>
      <c r="I39" t="str">
        <f t="shared" si="0"/>
        <v>117</v>
      </c>
      <c r="J39" t="str">
        <f t="shared" si="1"/>
        <v>03L-1</v>
      </c>
      <c r="K39" s="8" t="s">
        <v>397</v>
      </c>
      <c r="L39" s="42"/>
      <c r="M39">
        <v>1</v>
      </c>
      <c r="N39" s="14" t="s">
        <v>69</v>
      </c>
      <c r="O39" s="15" t="s">
        <v>376</v>
      </c>
      <c r="P39" s="15" t="s">
        <v>148</v>
      </c>
      <c r="Q39" s="15" t="b">
        <v>0</v>
      </c>
      <c r="R39" s="15" t="s">
        <v>377</v>
      </c>
      <c r="S39" s="17" t="str">
        <f>ActiveFunds!$O39&amp;"-"&amp;ActiveFunds!$R39</f>
        <v>022-Pupil Transportation</v>
      </c>
      <c r="U39" t="str">
        <f t="shared" si="6"/>
        <v>350029</v>
      </c>
      <c r="V39" t="str">
        <f t="shared" si="7"/>
        <v>029-Levy Equalization</v>
      </c>
      <c r="AF39" s="59" t="s">
        <v>13</v>
      </c>
      <c r="AG39" s="59" t="s">
        <v>909</v>
      </c>
      <c r="AH39" s="59" t="str">
        <f t="shared" si="4"/>
        <v>05516A-1</v>
      </c>
      <c r="AI39" s="58">
        <v>0</v>
      </c>
    </row>
    <row r="40" spans="2:35" ht="15" x14ac:dyDescent="0.25">
      <c r="B40" s="12" t="s">
        <v>331</v>
      </c>
      <c r="C40" s="13" t="s">
        <v>365</v>
      </c>
      <c r="D40" s="17" t="str">
        <f>LEFT(ActiveFunds!$C40,5)</f>
        <v>16A-1</v>
      </c>
      <c r="E40" t="str">
        <f>IFERROR(IF(VLOOKUP(D40,#REF!,2,0)="O",0,IF(VLOOKUP(D40,#REF!,2,0)="T",1,0)),"ERROR")</f>
        <v>ERROR</v>
      </c>
      <c r="F40" t="s">
        <v>35</v>
      </c>
      <c r="G40">
        <v>37</v>
      </c>
      <c r="H40" s="9" t="s">
        <v>399</v>
      </c>
      <c r="I40" t="str">
        <f t="shared" si="0"/>
        <v>118</v>
      </c>
      <c r="J40" t="str">
        <f t="shared" si="1"/>
        <v>03M-1</v>
      </c>
      <c r="K40" s="7" t="s">
        <v>400</v>
      </c>
      <c r="L40" s="42"/>
      <c r="M40">
        <v>1</v>
      </c>
      <c r="N40" s="12" t="s">
        <v>69</v>
      </c>
      <c r="O40" s="13" t="s">
        <v>115</v>
      </c>
      <c r="P40" s="13" t="s">
        <v>148</v>
      </c>
      <c r="Q40" s="13" t="b">
        <v>0</v>
      </c>
      <c r="R40" s="13" t="s">
        <v>381</v>
      </c>
      <c r="S40" s="16" t="str">
        <f>ActiveFunds!$O40&amp;"-"&amp;ActiveFunds!$R40</f>
        <v>025-School Food Services</v>
      </c>
      <c r="U40" t="str">
        <f t="shared" si="6"/>
        <v>350032</v>
      </c>
      <c r="V40" t="str">
        <f t="shared" si="7"/>
        <v>032-Elementary &amp; Secondary School Improvement</v>
      </c>
      <c r="AF40" s="59" t="s">
        <v>13</v>
      </c>
      <c r="AG40" s="59" t="s">
        <v>910</v>
      </c>
      <c r="AH40" s="59" t="str">
        <f t="shared" si="4"/>
        <v>055543-1</v>
      </c>
      <c r="AI40" s="58">
        <v>0</v>
      </c>
    </row>
    <row r="41" spans="2:35" ht="15" x14ac:dyDescent="0.25">
      <c r="B41" s="14" t="s">
        <v>331</v>
      </c>
      <c r="C41" s="15" t="s">
        <v>184</v>
      </c>
      <c r="D41" s="16" t="str">
        <f>LEFT(ActiveFunds!$C41,5)</f>
        <v>17L-6</v>
      </c>
      <c r="E41" t="str">
        <f>IFERROR(IF(VLOOKUP(D41,#REF!,2,0)="O",0,IF(VLOOKUP(D41,#REF!,2,0)="T",1,0)),"ERROR")</f>
        <v>ERROR</v>
      </c>
      <c r="F41" t="s">
        <v>36</v>
      </c>
      <c r="G41">
        <v>38</v>
      </c>
      <c r="H41" s="10" t="s">
        <v>402</v>
      </c>
      <c r="I41" t="str">
        <f t="shared" si="0"/>
        <v>119</v>
      </c>
      <c r="J41" t="str">
        <f t="shared" si="1"/>
        <v>03N-1</v>
      </c>
      <c r="K41" s="7" t="s">
        <v>403</v>
      </c>
      <c r="L41" s="42"/>
      <c r="M41">
        <v>1</v>
      </c>
      <c r="N41" s="14" t="s">
        <v>69</v>
      </c>
      <c r="O41" s="15" t="s">
        <v>107</v>
      </c>
      <c r="P41" s="15" t="s">
        <v>148</v>
      </c>
      <c r="Q41" s="15" t="b">
        <v>0</v>
      </c>
      <c r="R41" s="15" t="s">
        <v>384</v>
      </c>
      <c r="S41" s="17" t="str">
        <f>ActiveFunds!$O41&amp;"-"&amp;ActiveFunds!$R41</f>
        <v>026-Special Education</v>
      </c>
      <c r="U41" t="str">
        <f t="shared" si="6"/>
        <v>350035</v>
      </c>
      <c r="V41" t="str">
        <f t="shared" si="7"/>
        <v>035-Institutional Education</v>
      </c>
      <c r="AF41" s="59" t="s">
        <v>14</v>
      </c>
      <c r="AG41" s="59" t="s">
        <v>887</v>
      </c>
      <c r="AH41" s="59" t="str">
        <f t="shared" si="4"/>
        <v>056001-1</v>
      </c>
      <c r="AI41" s="58">
        <v>0</v>
      </c>
    </row>
    <row r="42" spans="2:35" ht="15" x14ac:dyDescent="0.25">
      <c r="B42" s="12" t="s">
        <v>334</v>
      </c>
      <c r="C42" s="13" t="s">
        <v>167</v>
      </c>
      <c r="D42" s="17" t="str">
        <f>LEFT(ActiveFunds!$C42,5)</f>
        <v>001-1</v>
      </c>
      <c r="E42" t="str">
        <f>IFERROR(IF(VLOOKUP(D42,#REF!,2,0)="O",0,IF(VLOOKUP(D42,#REF!,2,0)="T",1,0)),"ERROR")</f>
        <v>ERROR</v>
      </c>
      <c r="F42" t="s">
        <v>37</v>
      </c>
      <c r="G42">
        <v>39</v>
      </c>
      <c r="H42" s="9" t="s">
        <v>405</v>
      </c>
      <c r="I42" t="str">
        <f t="shared" si="0"/>
        <v>120</v>
      </c>
      <c r="J42" t="str">
        <f t="shared" si="1"/>
        <v>03P-1</v>
      </c>
      <c r="K42" s="8" t="s">
        <v>406</v>
      </c>
      <c r="L42" s="42"/>
      <c r="M42">
        <v>1</v>
      </c>
      <c r="N42" s="12" t="s">
        <v>69</v>
      </c>
      <c r="O42" s="13" t="s">
        <v>387</v>
      </c>
      <c r="P42" s="13" t="s">
        <v>148</v>
      </c>
      <c r="Q42" s="13" t="b">
        <v>0</v>
      </c>
      <c r="R42" s="13" t="s">
        <v>388</v>
      </c>
      <c r="S42" s="16" t="str">
        <f>ActiveFunds!$O42&amp;"-"&amp;ActiveFunds!$R42</f>
        <v>028-Educational Service Districts</v>
      </c>
      <c r="U42" t="str">
        <f t="shared" si="6"/>
        <v>350045</v>
      </c>
      <c r="V42" t="str">
        <f t="shared" si="7"/>
        <v>045-Education of Highly Capable Students</v>
      </c>
      <c r="AF42" s="59" t="s">
        <v>14</v>
      </c>
      <c r="AG42" s="59" t="s">
        <v>909</v>
      </c>
      <c r="AH42" s="59" t="str">
        <f t="shared" si="4"/>
        <v>05616A-1</v>
      </c>
      <c r="AI42" s="58">
        <v>0</v>
      </c>
    </row>
    <row r="43" spans="2:35" ht="15" x14ac:dyDescent="0.25">
      <c r="B43" s="14" t="s">
        <v>334</v>
      </c>
      <c r="C43" s="15" t="s">
        <v>337</v>
      </c>
      <c r="D43" s="16" t="str">
        <f>LEFT(ActiveFunds!$C43,5)</f>
        <v>03K-6</v>
      </c>
      <c r="E43" t="str">
        <f>IFERROR(IF(VLOOKUP(D43,#REF!,2,0)="O",0,IF(VLOOKUP(D43,#REF!,2,0)="T",1,0)),"ERROR")</f>
        <v>ERROR</v>
      </c>
      <c r="F43" t="s">
        <v>38</v>
      </c>
      <c r="G43">
        <v>40</v>
      </c>
      <c r="H43" s="9" t="s">
        <v>408</v>
      </c>
      <c r="I43" t="str">
        <f t="shared" si="0"/>
        <v>124</v>
      </c>
      <c r="J43" t="str">
        <f t="shared" si="1"/>
        <v>03R-1</v>
      </c>
      <c r="K43" s="7" t="s">
        <v>409</v>
      </c>
      <c r="L43" s="42"/>
      <c r="M43">
        <v>1</v>
      </c>
      <c r="N43" s="14" t="s">
        <v>69</v>
      </c>
      <c r="O43" s="15" t="s">
        <v>391</v>
      </c>
      <c r="P43" s="15" t="s">
        <v>148</v>
      </c>
      <c r="Q43" s="15" t="b">
        <v>0</v>
      </c>
      <c r="R43" s="15" t="s">
        <v>392</v>
      </c>
      <c r="S43" s="17" t="str">
        <f>ActiveFunds!$O43&amp;"-"&amp;ActiveFunds!$R43</f>
        <v>029-Levy Equalization</v>
      </c>
      <c r="U43" t="str">
        <f t="shared" si="6"/>
        <v>350055</v>
      </c>
      <c r="V43" t="str">
        <f t="shared" si="7"/>
        <v>055-Education Reform</v>
      </c>
      <c r="AF43" s="59" t="s">
        <v>15</v>
      </c>
      <c r="AG43" s="59" t="s">
        <v>887</v>
      </c>
      <c r="AH43" s="59" t="str">
        <f t="shared" si="4"/>
        <v>057001-1</v>
      </c>
      <c r="AI43" s="58">
        <v>0</v>
      </c>
    </row>
    <row r="44" spans="2:35" ht="15" x14ac:dyDescent="0.25">
      <c r="B44" s="12" t="s">
        <v>334</v>
      </c>
      <c r="C44" s="13" t="s">
        <v>412</v>
      </c>
      <c r="D44" s="17" t="str">
        <f>LEFT(ActiveFunds!$C44,5)</f>
        <v>09R-1</v>
      </c>
      <c r="E44" t="str">
        <f>IFERROR(IF(VLOOKUP(D44,#REF!,2,0)="O",0,IF(VLOOKUP(D44,#REF!,2,0)="T",1,0)),"ERROR")</f>
        <v>ERROR</v>
      </c>
      <c r="F44" t="s">
        <v>39</v>
      </c>
      <c r="G44">
        <v>41</v>
      </c>
      <c r="H44" s="9" t="s">
        <v>413</v>
      </c>
      <c r="I44" t="str">
        <f t="shared" si="0"/>
        <v>126</v>
      </c>
      <c r="J44" t="str">
        <f t="shared" si="1"/>
        <v>041-1</v>
      </c>
      <c r="K44" s="8" t="s">
        <v>414</v>
      </c>
      <c r="L44" s="42"/>
      <c r="M44">
        <v>1</v>
      </c>
      <c r="N44" s="12" t="s">
        <v>69</v>
      </c>
      <c r="O44" s="13" t="s">
        <v>394</v>
      </c>
      <c r="P44" s="13" t="s">
        <v>148</v>
      </c>
      <c r="Q44" s="13" t="b">
        <v>0</v>
      </c>
      <c r="R44" s="13" t="s">
        <v>395</v>
      </c>
      <c r="S44" s="16" t="str">
        <f>ActiveFunds!$O44&amp;"-"&amp;ActiveFunds!$R44</f>
        <v>032-Elementary &amp; Secondary School Improvement</v>
      </c>
      <c r="U44" t="str">
        <f t="shared" si="6"/>
        <v>350060</v>
      </c>
      <c r="V44" t="str">
        <f t="shared" si="7"/>
        <v>060-Transitional Bilingual Instruction</v>
      </c>
      <c r="AF44" s="59" t="s">
        <v>15</v>
      </c>
      <c r="AG44" s="59" t="s">
        <v>908</v>
      </c>
      <c r="AH44" s="59" t="str">
        <f t="shared" si="4"/>
        <v>057001-7</v>
      </c>
      <c r="AI44" s="58">
        <v>0</v>
      </c>
    </row>
    <row r="45" spans="2:35" ht="15" x14ac:dyDescent="0.25">
      <c r="B45" s="14" t="s">
        <v>338</v>
      </c>
      <c r="C45" s="15" t="s">
        <v>167</v>
      </c>
      <c r="D45" s="16" t="str">
        <f>LEFT(ActiveFunds!$C45,5)</f>
        <v>001-1</v>
      </c>
      <c r="E45" t="str">
        <f>IFERROR(IF(VLOOKUP(D45,#REF!,2,0)="O",0,IF(VLOOKUP(D45,#REF!,2,0)="T",1,0)),"ERROR")</f>
        <v>ERROR</v>
      </c>
      <c r="F45" t="s">
        <v>41</v>
      </c>
      <c r="G45">
        <v>42</v>
      </c>
      <c r="H45" s="9" t="s">
        <v>417</v>
      </c>
      <c r="I45" t="str">
        <f t="shared" si="0"/>
        <v>140</v>
      </c>
      <c r="J45" t="str">
        <f t="shared" si="1"/>
        <v>042-1</v>
      </c>
      <c r="K45" s="7" t="s">
        <v>418</v>
      </c>
      <c r="L45" s="42"/>
      <c r="M45">
        <v>1</v>
      </c>
      <c r="N45" s="14" t="s">
        <v>69</v>
      </c>
      <c r="O45" s="15" t="s">
        <v>6</v>
      </c>
      <c r="P45" s="15" t="s">
        <v>148</v>
      </c>
      <c r="Q45" s="15" t="b">
        <v>0</v>
      </c>
      <c r="R45" s="15" t="s">
        <v>398</v>
      </c>
      <c r="S45" s="17" t="str">
        <f>ActiveFunds!$O45&amp;"-"&amp;ActiveFunds!$R45</f>
        <v>035-Institutional Education</v>
      </c>
      <c r="U45" t="str">
        <f t="shared" si="6"/>
        <v>350061</v>
      </c>
      <c r="V45" t="str">
        <f t="shared" si="7"/>
        <v>061-Learning Assistance Program (LAP)</v>
      </c>
      <c r="AF45" s="59" t="s">
        <v>15</v>
      </c>
      <c r="AG45" s="59" t="s">
        <v>909</v>
      </c>
      <c r="AH45" s="59" t="str">
        <f t="shared" si="4"/>
        <v>05716A-1</v>
      </c>
      <c r="AI45" s="58">
        <v>0</v>
      </c>
    </row>
    <row r="46" spans="2:35" ht="15" x14ac:dyDescent="0.25">
      <c r="B46" s="12" t="s">
        <v>338</v>
      </c>
      <c r="C46" s="13" t="s">
        <v>173</v>
      </c>
      <c r="D46" s="17" t="str">
        <f>LEFT(ActiveFunds!$C46,5)</f>
        <v>001-7</v>
      </c>
      <c r="E46" t="str">
        <f>IFERROR(IF(VLOOKUP(D46,#REF!,2,0)="O",0,IF(VLOOKUP(D46,#REF!,2,0)="T",1,0)),"ERROR")</f>
        <v>ERROR</v>
      </c>
      <c r="F46" t="s">
        <v>42</v>
      </c>
      <c r="G46">
        <v>43</v>
      </c>
      <c r="H46" s="10" t="s">
        <v>421</v>
      </c>
      <c r="I46" t="str">
        <f t="shared" si="0"/>
        <v>142</v>
      </c>
      <c r="J46" t="str">
        <f t="shared" si="1"/>
        <v>044-1</v>
      </c>
      <c r="K46" s="8" t="s">
        <v>422</v>
      </c>
      <c r="L46" s="42"/>
      <c r="M46">
        <v>1</v>
      </c>
      <c r="N46" s="12" t="s">
        <v>69</v>
      </c>
      <c r="O46" s="13" t="s">
        <v>9</v>
      </c>
      <c r="P46" s="13" t="s">
        <v>148</v>
      </c>
      <c r="Q46" s="13" t="b">
        <v>0</v>
      </c>
      <c r="R46" s="13" t="s">
        <v>401</v>
      </c>
      <c r="S46" s="16" t="str">
        <f>ActiveFunds!$O46&amp;"-"&amp;ActiveFunds!$R46</f>
        <v>045-Education of Highly Capable Students</v>
      </c>
      <c r="U46" t="str">
        <f t="shared" si="6"/>
        <v>350068</v>
      </c>
      <c r="V46" t="str">
        <f t="shared" si="7"/>
        <v>068-Public School Apportionment</v>
      </c>
      <c r="AF46" s="59" t="s">
        <v>15</v>
      </c>
      <c r="AG46" s="59" t="s">
        <v>911</v>
      </c>
      <c r="AH46" s="59" t="str">
        <f t="shared" si="4"/>
        <v>05717L-6</v>
      </c>
      <c r="AI46" s="58">
        <v>0</v>
      </c>
    </row>
    <row r="47" spans="2:35" ht="15" x14ac:dyDescent="0.25">
      <c r="B47" s="14" t="s">
        <v>338</v>
      </c>
      <c r="C47" s="15" t="s">
        <v>337</v>
      </c>
      <c r="D47" s="16" t="str">
        <f>LEFT(ActiveFunds!$C47,5)</f>
        <v>03K-6</v>
      </c>
      <c r="E47" t="str">
        <f>IFERROR(IF(VLOOKUP(D47,#REF!,2,0)="O",0,IF(VLOOKUP(D47,#REF!,2,0)="T",1,0)),"ERROR")</f>
        <v>ERROR</v>
      </c>
      <c r="F47" t="s">
        <v>43</v>
      </c>
      <c r="G47">
        <v>44</v>
      </c>
      <c r="H47" s="9" t="s">
        <v>424</v>
      </c>
      <c r="I47" t="str">
        <f t="shared" si="0"/>
        <v>147</v>
      </c>
      <c r="J47" t="str">
        <f t="shared" si="1"/>
        <v>045-1</v>
      </c>
      <c r="K47" s="7" t="s">
        <v>425</v>
      </c>
      <c r="L47" s="42"/>
      <c r="M47">
        <v>1</v>
      </c>
      <c r="N47" s="14" t="s">
        <v>69</v>
      </c>
      <c r="O47" s="15" t="s">
        <v>13</v>
      </c>
      <c r="P47" s="15" t="s">
        <v>148</v>
      </c>
      <c r="Q47" s="15" t="b">
        <v>0</v>
      </c>
      <c r="R47" s="15" t="s">
        <v>404</v>
      </c>
      <c r="S47" s="17" t="str">
        <f>ActiveFunds!$O47&amp;"-"&amp;ActiveFunds!$R47</f>
        <v>055-Education Reform</v>
      </c>
      <c r="U47" t="str">
        <f t="shared" si="6"/>
        <v>350714</v>
      </c>
      <c r="V47" t="str">
        <f t="shared" si="7"/>
        <v>714-Compensation Adjustments</v>
      </c>
      <c r="AF47" s="59" t="s">
        <v>16</v>
      </c>
      <c r="AG47" s="59" t="s">
        <v>887</v>
      </c>
      <c r="AH47" s="59" t="str">
        <f t="shared" si="4"/>
        <v>075001-1</v>
      </c>
      <c r="AI47" s="58">
        <v>0</v>
      </c>
    </row>
    <row r="48" spans="2:35" ht="15" x14ac:dyDescent="0.25">
      <c r="B48" s="12" t="s">
        <v>338</v>
      </c>
      <c r="C48" s="13" t="s">
        <v>427</v>
      </c>
      <c r="D48" s="17" t="str">
        <f>LEFT(ActiveFunds!$C48,5)</f>
        <v>07L-6</v>
      </c>
      <c r="E48" t="str">
        <f>IFERROR(IF(VLOOKUP(D48,#REF!,2,0)="O",0,IF(VLOOKUP(D48,#REF!,2,0)="T",1,0)),"ERROR")</f>
        <v>ERROR</v>
      </c>
      <c r="F48" t="s">
        <v>44</v>
      </c>
      <c r="G48">
        <v>45</v>
      </c>
      <c r="H48" s="10" t="s">
        <v>428</v>
      </c>
      <c r="I48" t="str">
        <f t="shared" si="0"/>
        <v>160</v>
      </c>
      <c r="J48" t="str">
        <f t="shared" si="1"/>
        <v>045-6</v>
      </c>
      <c r="K48" s="7" t="s">
        <v>429</v>
      </c>
      <c r="L48" s="42"/>
      <c r="M48">
        <v>1</v>
      </c>
      <c r="N48" s="12" t="s">
        <v>69</v>
      </c>
      <c r="O48" s="13" t="s">
        <v>213</v>
      </c>
      <c r="P48" s="13" t="s">
        <v>148</v>
      </c>
      <c r="Q48" s="13" t="b">
        <v>0</v>
      </c>
      <c r="R48" s="13" t="s">
        <v>407</v>
      </c>
      <c r="S48" s="16" t="str">
        <f>ActiveFunds!$O48&amp;"-"&amp;ActiveFunds!$R48</f>
        <v>060-Transitional Bilingual Instruction</v>
      </c>
      <c r="U48" t="str">
        <f t="shared" si="6"/>
        <v>405B00</v>
      </c>
      <c r="V48" t="str">
        <f t="shared" si="7"/>
        <v>B00-Program B - Toll Operations &amp; Maintenance</v>
      </c>
      <c r="AF48" s="59" t="s">
        <v>16</v>
      </c>
      <c r="AG48" s="59" t="s">
        <v>912</v>
      </c>
      <c r="AH48" s="59" t="str">
        <f t="shared" si="4"/>
        <v>07509R-1</v>
      </c>
      <c r="AI48" s="58">
        <v>0</v>
      </c>
    </row>
    <row r="49" spans="2:35" ht="15" x14ac:dyDescent="0.25">
      <c r="B49" s="14" t="s">
        <v>342</v>
      </c>
      <c r="C49" s="15" t="s">
        <v>167</v>
      </c>
      <c r="D49" s="16" t="str">
        <f>LEFT(ActiveFunds!$C49,5)</f>
        <v>001-1</v>
      </c>
      <c r="E49" t="str">
        <f>IFERROR(IF(VLOOKUP(D49,#REF!,2,0)="O",0,IF(VLOOKUP(D49,#REF!,2,0)="T",1,0)),"ERROR")</f>
        <v>ERROR</v>
      </c>
      <c r="F49" t="s">
        <v>45</v>
      </c>
      <c r="G49">
        <v>46</v>
      </c>
      <c r="H49" s="9" t="s">
        <v>431</v>
      </c>
      <c r="I49" t="str">
        <f t="shared" si="0"/>
        <v>163</v>
      </c>
      <c r="J49" t="str">
        <f t="shared" si="1"/>
        <v>048-1</v>
      </c>
      <c r="K49" s="7" t="s">
        <v>432</v>
      </c>
      <c r="L49" s="42"/>
      <c r="M49">
        <v>1</v>
      </c>
      <c r="N49" s="14" t="s">
        <v>69</v>
      </c>
      <c r="O49" s="15" t="s">
        <v>410</v>
      </c>
      <c r="P49" s="15" t="s">
        <v>148</v>
      </c>
      <c r="Q49" s="15" t="b">
        <v>0</v>
      </c>
      <c r="R49" s="15" t="s">
        <v>411</v>
      </c>
      <c r="S49" s="17" t="str">
        <f>ActiveFunds!$O49&amp;"-"&amp;ActiveFunds!$R49</f>
        <v>061-Learning Assistance Program (LAP)</v>
      </c>
      <c r="U49" t="str">
        <f t="shared" si="6"/>
        <v>405C00</v>
      </c>
      <c r="V49" t="str">
        <f t="shared" si="7"/>
        <v>C00-Program C - Information Technology</v>
      </c>
      <c r="AF49" s="59" t="s">
        <v>913</v>
      </c>
      <c r="AG49" s="59" t="s">
        <v>887</v>
      </c>
      <c r="AH49" s="59" t="str">
        <f t="shared" si="4"/>
        <v>076001-1</v>
      </c>
      <c r="AI49" s="58">
        <v>0</v>
      </c>
    </row>
    <row r="50" spans="2:35" ht="15" x14ac:dyDescent="0.25">
      <c r="B50" s="12" t="s">
        <v>342</v>
      </c>
      <c r="C50" s="13" t="s">
        <v>337</v>
      </c>
      <c r="D50" s="17" t="str">
        <f>LEFT(ActiveFunds!$C50,5)</f>
        <v>03K-6</v>
      </c>
      <c r="E50" t="str">
        <f>IFERROR(IF(VLOOKUP(D50,#REF!,2,0)="O",0,IF(VLOOKUP(D50,#REF!,2,0)="T",1,0)),"ERROR")</f>
        <v>ERROR</v>
      </c>
      <c r="F50" t="s">
        <v>46</v>
      </c>
      <c r="G50">
        <v>47</v>
      </c>
      <c r="H50" s="9" t="s">
        <v>435</v>
      </c>
      <c r="I50" t="str">
        <f t="shared" si="0"/>
        <v>165</v>
      </c>
      <c r="J50" t="str">
        <f t="shared" si="1"/>
        <v>04E-1</v>
      </c>
      <c r="K50" s="8" t="s">
        <v>436</v>
      </c>
      <c r="L50" s="42"/>
      <c r="M50">
        <v>1</v>
      </c>
      <c r="N50" s="12" t="s">
        <v>69</v>
      </c>
      <c r="O50" s="13" t="s">
        <v>415</v>
      </c>
      <c r="P50" s="13" t="s">
        <v>148</v>
      </c>
      <c r="Q50" s="13" t="b">
        <v>0</v>
      </c>
      <c r="R50" s="13" t="s">
        <v>416</v>
      </c>
      <c r="S50" s="16" t="str">
        <f>ActiveFunds!$O50&amp;"-"&amp;ActiveFunds!$R50</f>
        <v>068-Public School Apportionment</v>
      </c>
      <c r="U50" t="str">
        <f t="shared" si="6"/>
        <v>405D00</v>
      </c>
      <c r="V50" t="str">
        <f t="shared" si="7"/>
        <v>D00-Program D - Facilities - Operating</v>
      </c>
      <c r="AF50" s="59" t="s">
        <v>913</v>
      </c>
      <c r="AG50" s="59" t="s">
        <v>907</v>
      </c>
      <c r="AH50" s="59" t="str">
        <f t="shared" si="4"/>
        <v>076001-2</v>
      </c>
      <c r="AI50" s="58">
        <v>0</v>
      </c>
    </row>
    <row r="51" spans="2:35" ht="15" x14ac:dyDescent="0.25">
      <c r="B51" s="14" t="s">
        <v>342</v>
      </c>
      <c r="C51" s="15" t="s">
        <v>438</v>
      </c>
      <c r="D51" s="16" t="str">
        <f>LEFT(ActiveFunds!$C51,5)</f>
        <v>447-6</v>
      </c>
      <c r="E51" t="str">
        <f>IFERROR(IF(VLOOKUP(D51,#REF!,2,0)="O",0,IF(VLOOKUP(D51,#REF!,2,0)="T",1,0)),"ERROR")</f>
        <v>ERROR</v>
      </c>
      <c r="F51" t="s">
        <v>47</v>
      </c>
      <c r="G51">
        <v>48</v>
      </c>
      <c r="H51" s="10" t="s">
        <v>439</v>
      </c>
      <c r="I51" t="str">
        <f t="shared" si="0"/>
        <v>167</v>
      </c>
      <c r="J51" t="str">
        <f t="shared" si="1"/>
        <v>04F-1</v>
      </c>
      <c r="K51" s="7" t="s">
        <v>440</v>
      </c>
      <c r="L51" s="42"/>
      <c r="M51">
        <v>1</v>
      </c>
      <c r="N51" s="14" t="s">
        <v>69</v>
      </c>
      <c r="O51" s="15" t="s">
        <v>419</v>
      </c>
      <c r="P51" s="15" t="s">
        <v>148</v>
      </c>
      <c r="Q51" s="15" t="b">
        <v>0</v>
      </c>
      <c r="R51" s="15" t="s">
        <v>420</v>
      </c>
      <c r="S51" s="17" t="str">
        <f>ActiveFunds!$O51&amp;"-"&amp;ActiveFunds!$R51</f>
        <v>714-Compensation Adjustments</v>
      </c>
      <c r="U51" t="str">
        <f t="shared" si="6"/>
        <v>405E00</v>
      </c>
      <c r="V51" t="str">
        <f t="shared" si="7"/>
        <v>E00-Program E - Transportation Equipment Fund</v>
      </c>
      <c r="AF51" s="59" t="s">
        <v>913</v>
      </c>
      <c r="AG51" s="59" t="s">
        <v>908</v>
      </c>
      <c r="AH51" s="59" t="str">
        <f t="shared" si="4"/>
        <v>076001-7</v>
      </c>
      <c r="AI51" s="58">
        <v>0</v>
      </c>
    </row>
    <row r="52" spans="2:35" ht="15" x14ac:dyDescent="0.25">
      <c r="B52" s="12" t="s">
        <v>345</v>
      </c>
      <c r="C52" s="13" t="s">
        <v>167</v>
      </c>
      <c r="D52" s="17" t="str">
        <f>LEFT(ActiveFunds!$C52,5)</f>
        <v>001-1</v>
      </c>
      <c r="E52" t="str">
        <f>IFERROR(IF(VLOOKUP(D52,#REF!,2,0)="O",0,IF(VLOOKUP(D52,#REF!,2,0)="T",1,0)),"ERROR")</f>
        <v>ERROR</v>
      </c>
      <c r="F52" t="s">
        <v>48</v>
      </c>
      <c r="G52">
        <v>49</v>
      </c>
      <c r="H52" s="9" t="s">
        <v>443</v>
      </c>
      <c r="I52" t="str">
        <f t="shared" si="0"/>
        <v>179</v>
      </c>
      <c r="J52" t="str">
        <f t="shared" si="1"/>
        <v>04H-1</v>
      </c>
      <c r="K52" s="7" t="s">
        <v>444</v>
      </c>
      <c r="L52" s="42"/>
      <c r="M52">
        <v>1</v>
      </c>
      <c r="N52" s="12" t="s">
        <v>84</v>
      </c>
      <c r="O52" s="13" t="s">
        <v>237</v>
      </c>
      <c r="P52" s="13" t="s">
        <v>149</v>
      </c>
      <c r="Q52" s="13" t="b">
        <v>0</v>
      </c>
      <c r="R52" s="13" t="s">
        <v>423</v>
      </c>
      <c r="S52" s="16" t="str">
        <f>ActiveFunds!$O52&amp;"-"&amp;ActiveFunds!$R52</f>
        <v>B00-Program B - Toll Operations &amp; Maintenance</v>
      </c>
      <c r="U52" t="str">
        <f t="shared" si="6"/>
        <v>405F00</v>
      </c>
      <c r="V52" t="str">
        <f t="shared" si="7"/>
        <v>F00-Program F - Aviation</v>
      </c>
      <c r="AF52" s="59" t="s">
        <v>913</v>
      </c>
      <c r="AG52" s="59" t="s">
        <v>914</v>
      </c>
      <c r="AH52" s="59" t="str">
        <f t="shared" si="4"/>
        <v>076001-A</v>
      </c>
      <c r="AI52" s="58">
        <v>0</v>
      </c>
    </row>
    <row r="53" spans="2:35" ht="15" x14ac:dyDescent="0.25">
      <c r="B53" s="14" t="s">
        <v>345</v>
      </c>
      <c r="C53" s="15" t="s">
        <v>172</v>
      </c>
      <c r="D53" s="16" t="str">
        <f>LEFT(ActiveFunds!$C53,5)</f>
        <v>001-2</v>
      </c>
      <c r="E53" t="str">
        <f>IFERROR(IF(VLOOKUP(D53,#REF!,2,0)="O",0,IF(VLOOKUP(D53,#REF!,2,0)="T",1,0)),"ERROR")</f>
        <v>ERROR</v>
      </c>
      <c r="F53" t="s">
        <v>49</v>
      </c>
      <c r="G53">
        <v>50</v>
      </c>
      <c r="H53" s="10" t="s">
        <v>446</v>
      </c>
      <c r="I53" t="str">
        <f t="shared" si="0"/>
        <v>185</v>
      </c>
      <c r="J53" t="str">
        <f t="shared" si="1"/>
        <v>04M-1</v>
      </c>
      <c r="K53" s="8" t="s">
        <v>447</v>
      </c>
      <c r="L53" s="42"/>
      <c r="M53">
        <v>1</v>
      </c>
      <c r="N53" s="14" t="s">
        <v>84</v>
      </c>
      <c r="O53" s="15" t="s">
        <v>239</v>
      </c>
      <c r="P53" s="15" t="s">
        <v>149</v>
      </c>
      <c r="Q53" s="15" t="b">
        <v>0</v>
      </c>
      <c r="R53" s="15" t="s">
        <v>426</v>
      </c>
      <c r="S53" s="17" t="str">
        <f>ActiveFunds!$O53&amp;"-"&amp;ActiveFunds!$R53</f>
        <v>C00-Program C - Information Technology</v>
      </c>
      <c r="U53" t="str">
        <f t="shared" si="6"/>
        <v>405G00</v>
      </c>
      <c r="V53" t="str">
        <f t="shared" si="7"/>
        <v>G00-Program G - Local Climate Initiatives</v>
      </c>
      <c r="AF53" s="59" t="s">
        <v>913</v>
      </c>
      <c r="AG53" s="59" t="s">
        <v>915</v>
      </c>
      <c r="AH53" s="59" t="str">
        <f t="shared" si="4"/>
        <v>076001-C</v>
      </c>
      <c r="AI53" s="58">
        <v>0</v>
      </c>
    </row>
    <row r="54" spans="2:35" ht="15" x14ac:dyDescent="0.25">
      <c r="B54" s="12" t="s">
        <v>345</v>
      </c>
      <c r="C54" s="13" t="s">
        <v>288</v>
      </c>
      <c r="D54" s="17" t="str">
        <f>LEFT(ActiveFunds!$C54,5)</f>
        <v>001-3</v>
      </c>
      <c r="E54" t="str">
        <f>IFERROR(IF(VLOOKUP(D54,#REF!,2,0)="O",0,IF(VLOOKUP(D54,#REF!,2,0)="T",1,0)),"ERROR")</f>
        <v>ERROR</v>
      </c>
      <c r="F54" t="s">
        <v>50</v>
      </c>
      <c r="G54">
        <v>51</v>
      </c>
      <c r="H54" s="10" t="s">
        <v>450</v>
      </c>
      <c r="I54" t="str">
        <f t="shared" si="0"/>
        <v>190</v>
      </c>
      <c r="J54" t="str">
        <f t="shared" si="1"/>
        <v>04R-1</v>
      </c>
      <c r="K54" s="8" t="s">
        <v>175</v>
      </c>
      <c r="L54" s="42"/>
      <c r="M54">
        <v>1</v>
      </c>
      <c r="N54" s="12" t="s">
        <v>84</v>
      </c>
      <c r="O54" s="13" t="s">
        <v>241</v>
      </c>
      <c r="P54" s="13" t="s">
        <v>149</v>
      </c>
      <c r="Q54" s="13" t="b">
        <v>0</v>
      </c>
      <c r="R54" s="13" t="s">
        <v>430</v>
      </c>
      <c r="S54" s="16" t="str">
        <f>ActiveFunds!$O54&amp;"-"&amp;ActiveFunds!$R54</f>
        <v>D00-Program D - Facilities - Operating</v>
      </c>
      <c r="U54" t="str">
        <f t="shared" si="6"/>
        <v>405H00</v>
      </c>
      <c r="V54" t="str">
        <f t="shared" si="7"/>
        <v>H00-Program H - Program Delivery Management &amp; Support</v>
      </c>
      <c r="AF54" s="59" t="s">
        <v>913</v>
      </c>
      <c r="AG54" s="59" t="s">
        <v>916</v>
      </c>
      <c r="AH54" s="59" t="str">
        <f t="shared" si="4"/>
        <v>076039-1</v>
      </c>
      <c r="AI54" s="58">
        <v>0</v>
      </c>
    </row>
    <row r="55" spans="2:35" ht="15" x14ac:dyDescent="0.25">
      <c r="B55" s="14" t="s">
        <v>345</v>
      </c>
      <c r="C55" s="15" t="s">
        <v>295</v>
      </c>
      <c r="D55" s="16" t="str">
        <f>LEFT(ActiveFunds!$C55,5)</f>
        <v>001-9</v>
      </c>
      <c r="E55" t="str">
        <f>IFERROR(IF(VLOOKUP(D55,#REF!,2,0)="O",0,IF(VLOOKUP(D55,#REF!,2,0)="T",1,0)),"ERROR")</f>
        <v>ERROR</v>
      </c>
      <c r="F55" t="s">
        <v>51</v>
      </c>
      <c r="G55">
        <v>52</v>
      </c>
      <c r="H55" s="9" t="s">
        <v>453</v>
      </c>
      <c r="I55" t="str">
        <f t="shared" si="0"/>
        <v>195</v>
      </c>
      <c r="J55" t="str">
        <f t="shared" si="1"/>
        <v>04R-2</v>
      </c>
      <c r="K55" s="8" t="s">
        <v>454</v>
      </c>
      <c r="L55" s="42"/>
      <c r="M55">
        <v>1</v>
      </c>
      <c r="N55" s="14" t="s">
        <v>84</v>
      </c>
      <c r="O55" s="15" t="s">
        <v>433</v>
      </c>
      <c r="P55" s="15" t="s">
        <v>149</v>
      </c>
      <c r="Q55" s="15" t="b">
        <v>0</v>
      </c>
      <c r="R55" s="15" t="s">
        <v>434</v>
      </c>
      <c r="S55" s="17" t="str">
        <f>ActiveFunds!$O55&amp;"-"&amp;ActiveFunds!$R55</f>
        <v>E00-Program E - Transportation Equipment Fund</v>
      </c>
      <c r="U55" t="str">
        <f t="shared" si="6"/>
        <v>405I</v>
      </c>
      <c r="V55" t="str">
        <f t="shared" si="7"/>
        <v>I-Program I - Highway Construction/Improvements</v>
      </c>
      <c r="AF55" s="59" t="s">
        <v>913</v>
      </c>
      <c r="AG55" s="59" t="s">
        <v>917</v>
      </c>
      <c r="AH55" s="59" t="str">
        <f t="shared" si="4"/>
        <v>076042-1</v>
      </c>
      <c r="AI55" s="58">
        <v>0</v>
      </c>
    </row>
    <row r="56" spans="2:35" ht="15" x14ac:dyDescent="0.25">
      <c r="B56" s="12" t="s">
        <v>345</v>
      </c>
      <c r="C56" s="13" t="s">
        <v>305</v>
      </c>
      <c r="D56" s="17" t="str">
        <f>LEFT(ActiveFunds!$C56,5)</f>
        <v>006-1</v>
      </c>
      <c r="E56" t="str">
        <f>IFERROR(IF(VLOOKUP(D56,#REF!,2,0)="O",0,IF(VLOOKUP(D56,#REF!,2,0)="T",1,0)),"ERROR")</f>
        <v>ERROR</v>
      </c>
      <c r="F56" t="s">
        <v>52</v>
      </c>
      <c r="G56">
        <v>53</v>
      </c>
      <c r="H56" s="9" t="s">
        <v>456</v>
      </c>
      <c r="I56" t="str">
        <f t="shared" si="0"/>
        <v>205</v>
      </c>
      <c r="J56" t="str">
        <f t="shared" si="1"/>
        <v>04V-1</v>
      </c>
      <c r="K56" s="7" t="s">
        <v>457</v>
      </c>
      <c r="L56" s="42"/>
      <c r="M56">
        <v>1</v>
      </c>
      <c r="N56" s="12" t="s">
        <v>84</v>
      </c>
      <c r="O56" s="13" t="s">
        <v>243</v>
      </c>
      <c r="P56" s="13" t="s">
        <v>149</v>
      </c>
      <c r="Q56" s="13" t="b">
        <v>0</v>
      </c>
      <c r="R56" s="13" t="s">
        <v>437</v>
      </c>
      <c r="S56" s="16" t="str">
        <f>ActiveFunds!$O56&amp;"-"&amp;ActiveFunds!$R56</f>
        <v>F00-Program F - Aviation</v>
      </c>
      <c r="U56" t="str">
        <f t="shared" si="6"/>
        <v>405K00</v>
      </c>
      <c r="V56" t="str">
        <f t="shared" si="7"/>
        <v>K00-Program K - Public/Private Partnerships</v>
      </c>
      <c r="AF56" s="59" t="s">
        <v>913</v>
      </c>
      <c r="AG56" s="59" t="s">
        <v>918</v>
      </c>
      <c r="AH56" s="59" t="str">
        <f t="shared" si="4"/>
        <v>076044-1</v>
      </c>
      <c r="AI56" s="58">
        <v>0</v>
      </c>
    </row>
    <row r="57" spans="2:35" ht="15" x14ac:dyDescent="0.25">
      <c r="B57" s="14" t="s">
        <v>345</v>
      </c>
      <c r="C57" s="15" t="s">
        <v>459</v>
      </c>
      <c r="D57" s="16" t="str">
        <f>LEFT(ActiveFunds!$C57,5)</f>
        <v>06H-6</v>
      </c>
      <c r="E57" t="str">
        <f>IFERROR(IF(VLOOKUP(D57,#REF!,2,0)="O",0,IF(VLOOKUP(D57,#REF!,2,0)="T",1,0)),"ERROR")</f>
        <v>ERROR</v>
      </c>
      <c r="F57" t="s">
        <v>53</v>
      </c>
      <c r="G57">
        <v>54</v>
      </c>
      <c r="H57" s="10" t="s">
        <v>460</v>
      </c>
      <c r="I57" t="str">
        <f t="shared" si="0"/>
        <v>215</v>
      </c>
      <c r="J57" t="str">
        <f t="shared" si="1"/>
        <v>04W-1</v>
      </c>
      <c r="K57" s="7" t="s">
        <v>461</v>
      </c>
      <c r="L57" s="42"/>
      <c r="M57">
        <v>1</v>
      </c>
      <c r="N57" s="14" t="s">
        <v>84</v>
      </c>
      <c r="O57" s="15" t="s">
        <v>441</v>
      </c>
      <c r="P57" s="15" t="s">
        <v>149</v>
      </c>
      <c r="Q57" s="15" t="b">
        <v>0</v>
      </c>
      <c r="R57" s="15" t="s">
        <v>442</v>
      </c>
      <c r="S57" s="17" t="str">
        <f>ActiveFunds!$O57&amp;"-"&amp;ActiveFunds!$R57</f>
        <v>G00-Program G - Local Climate Initiatives</v>
      </c>
      <c r="U57" t="str">
        <f t="shared" si="6"/>
        <v>405M00</v>
      </c>
      <c r="V57" t="str">
        <f t="shared" si="7"/>
        <v>M00-Program M - Highway Maintenance</v>
      </c>
      <c r="AF57" s="59" t="s">
        <v>913</v>
      </c>
      <c r="AG57" s="59" t="s">
        <v>890</v>
      </c>
      <c r="AH57" s="59" t="str">
        <f t="shared" si="4"/>
        <v>076057-1</v>
      </c>
      <c r="AI57" s="58">
        <v>0</v>
      </c>
    </row>
    <row r="58" spans="2:35" ht="15" x14ac:dyDescent="0.25">
      <c r="B58" s="12" t="s">
        <v>345</v>
      </c>
      <c r="C58" s="13" t="s">
        <v>463</v>
      </c>
      <c r="D58" s="17" t="str">
        <f>LEFT(ActiveFunds!$C58,5)</f>
        <v>12M-1</v>
      </c>
      <c r="E58" t="str">
        <f>IFERROR(IF(VLOOKUP(D58,#REF!,2,0)="O",0,IF(VLOOKUP(D58,#REF!,2,0)="T",1,0)),"ERROR")</f>
        <v>ERROR</v>
      </c>
      <c r="F58" t="s">
        <v>54</v>
      </c>
      <c r="G58">
        <v>55</v>
      </c>
      <c r="H58" s="9" t="s">
        <v>464</v>
      </c>
      <c r="I58" t="str">
        <f t="shared" si="0"/>
        <v>220</v>
      </c>
      <c r="J58" t="str">
        <f t="shared" si="1"/>
        <v>058-1</v>
      </c>
      <c r="K58" s="7" t="s">
        <v>176</v>
      </c>
      <c r="L58" s="42"/>
      <c r="M58">
        <v>1</v>
      </c>
      <c r="N58" s="12" t="s">
        <v>84</v>
      </c>
      <c r="O58" s="13" t="s">
        <v>245</v>
      </c>
      <c r="P58" s="13" t="s">
        <v>149</v>
      </c>
      <c r="Q58" s="13" t="b">
        <v>0</v>
      </c>
      <c r="R58" s="13" t="s">
        <v>445</v>
      </c>
      <c r="S58" s="16" t="str">
        <f>ActiveFunds!$O58&amp;"-"&amp;ActiveFunds!$R58</f>
        <v>H00-Program H - Program Delivery Management &amp; Support</v>
      </c>
      <c r="U58" t="str">
        <f t="shared" si="6"/>
        <v>405P</v>
      </c>
      <c r="V58" t="str">
        <f t="shared" si="7"/>
        <v>P-Program P - Highway Construction/Preservation</v>
      </c>
      <c r="AF58" s="59" t="s">
        <v>913</v>
      </c>
      <c r="AG58" s="59" t="s">
        <v>919</v>
      </c>
      <c r="AH58" s="59" t="str">
        <f t="shared" si="4"/>
        <v>076061-1</v>
      </c>
      <c r="AI58" s="58">
        <v>0</v>
      </c>
    </row>
    <row r="59" spans="2:35" ht="15" x14ac:dyDescent="0.25">
      <c r="B59" s="14" t="s">
        <v>345</v>
      </c>
      <c r="C59" s="15" t="s">
        <v>466</v>
      </c>
      <c r="D59" s="16" t="str">
        <f>LEFT(ActiveFunds!$C59,5)</f>
        <v>14E-1</v>
      </c>
      <c r="E59" t="str">
        <f>IFERROR(IF(VLOOKUP(D59,#REF!,2,0)="O",0,IF(VLOOKUP(D59,#REF!,2,0)="T",1,0)),"ERROR")</f>
        <v>ERROR</v>
      </c>
      <c r="F59" t="s">
        <v>55</v>
      </c>
      <c r="G59">
        <v>56</v>
      </c>
      <c r="H59" s="9" t="s">
        <v>467</v>
      </c>
      <c r="I59" t="str">
        <f t="shared" si="0"/>
        <v>225</v>
      </c>
      <c r="J59" t="str">
        <f t="shared" si="1"/>
        <v>05C-1</v>
      </c>
      <c r="K59" s="7" t="s">
        <v>468</v>
      </c>
      <c r="L59" s="42"/>
      <c r="M59">
        <v>1</v>
      </c>
      <c r="N59" s="14" t="s">
        <v>84</v>
      </c>
      <c r="O59" s="15" t="s">
        <v>448</v>
      </c>
      <c r="P59" s="15" t="s">
        <v>149</v>
      </c>
      <c r="Q59" s="15" t="b">
        <v>1</v>
      </c>
      <c r="R59" s="15" t="s">
        <v>449</v>
      </c>
      <c r="S59" s="17" t="str">
        <f>ActiveFunds!$O59&amp;"-"&amp;ActiveFunds!$R59</f>
        <v>I-Program I - Highway Construction/Improvements</v>
      </c>
      <c r="U59" t="str">
        <f t="shared" si="6"/>
        <v>405Q00</v>
      </c>
      <c r="V59" t="str">
        <f t="shared" si="7"/>
        <v>Q00-Program Q - Traffic Operations</v>
      </c>
      <c r="AF59" s="59" t="s">
        <v>913</v>
      </c>
      <c r="AG59" s="59" t="s">
        <v>920</v>
      </c>
      <c r="AH59" s="59" t="str">
        <f t="shared" si="4"/>
        <v>076062-1</v>
      </c>
      <c r="AI59" s="58">
        <v>0</v>
      </c>
    </row>
    <row r="60" spans="2:35" ht="15" x14ac:dyDescent="0.25">
      <c r="B60" s="12" t="s">
        <v>345</v>
      </c>
      <c r="C60" s="13" t="s">
        <v>470</v>
      </c>
      <c r="D60" s="17" t="str">
        <f>LEFT(ActiveFunds!$C60,5)</f>
        <v>16F-6</v>
      </c>
      <c r="E60" t="str">
        <f>IFERROR(IF(VLOOKUP(D60,#REF!,2,0)="O",0,IF(VLOOKUP(D60,#REF!,2,0)="T",1,0)),"ERROR")</f>
        <v>ERROR</v>
      </c>
      <c r="F60" t="s">
        <v>56</v>
      </c>
      <c r="G60">
        <v>57</v>
      </c>
      <c r="H60" s="9" t="s">
        <v>471</v>
      </c>
      <c r="I60" t="str">
        <f t="shared" si="0"/>
        <v>227</v>
      </c>
      <c r="J60" t="str">
        <f t="shared" si="1"/>
        <v>05H-1</v>
      </c>
      <c r="K60" s="8" t="s">
        <v>472</v>
      </c>
      <c r="L60" s="42"/>
      <c r="M60">
        <v>1</v>
      </c>
      <c r="N60" s="12" t="s">
        <v>84</v>
      </c>
      <c r="O60" s="13" t="s">
        <v>451</v>
      </c>
      <c r="P60" s="13" t="s">
        <v>149</v>
      </c>
      <c r="Q60" s="13" t="b">
        <v>0</v>
      </c>
      <c r="R60" s="13" t="s">
        <v>452</v>
      </c>
      <c r="S60" s="16" t="str">
        <f>ActiveFunds!$O60&amp;"-"&amp;ActiveFunds!$R60</f>
        <v>K00-Program K - Public/Private Partnerships</v>
      </c>
      <c r="U60" t="str">
        <f t="shared" si="6"/>
        <v>405S00</v>
      </c>
      <c r="V60" t="str">
        <f t="shared" si="7"/>
        <v>S00-Program S - Transportation Management - Operating</v>
      </c>
      <c r="AF60" s="59" t="s">
        <v>913</v>
      </c>
      <c r="AG60" s="59" t="s">
        <v>921</v>
      </c>
      <c r="AH60" s="59" t="str">
        <f t="shared" si="4"/>
        <v>076063-1</v>
      </c>
      <c r="AI60" s="58">
        <v>0</v>
      </c>
    </row>
    <row r="61" spans="2:35" ht="15" x14ac:dyDescent="0.25">
      <c r="B61" s="14" t="s">
        <v>345</v>
      </c>
      <c r="C61" s="15" t="s">
        <v>474</v>
      </c>
      <c r="D61" s="16" t="str">
        <f>LEFT(ActiveFunds!$C61,5)</f>
        <v>407-6</v>
      </c>
      <c r="E61" t="str">
        <f>IFERROR(IF(VLOOKUP(D61,#REF!,2,0)="O",0,IF(VLOOKUP(D61,#REF!,2,0)="T",1,0)),"ERROR")</f>
        <v>ERROR</v>
      </c>
      <c r="F61" t="s">
        <v>57</v>
      </c>
      <c r="G61">
        <v>58</v>
      </c>
      <c r="H61" s="9" t="s">
        <v>475</v>
      </c>
      <c r="I61" t="str">
        <f t="shared" si="0"/>
        <v>228</v>
      </c>
      <c r="J61" t="str">
        <f t="shared" si="1"/>
        <v>05H-2</v>
      </c>
      <c r="K61" s="8" t="s">
        <v>476</v>
      </c>
      <c r="L61" s="42"/>
      <c r="M61">
        <v>1</v>
      </c>
      <c r="N61" s="14" t="s">
        <v>84</v>
      </c>
      <c r="O61" s="15" t="s">
        <v>247</v>
      </c>
      <c r="P61" s="15" t="s">
        <v>149</v>
      </c>
      <c r="Q61" s="15" t="b">
        <v>0</v>
      </c>
      <c r="R61" s="15" t="s">
        <v>455</v>
      </c>
      <c r="S61" s="17" t="str">
        <f>ActiveFunds!$O61&amp;"-"&amp;ActiveFunds!$R61</f>
        <v>M00-Program M - Highway Maintenance</v>
      </c>
      <c r="U61" t="str">
        <f t="shared" si="6"/>
        <v>405T00</v>
      </c>
      <c r="V61" t="str">
        <f t="shared" si="7"/>
        <v>T00-Program T - Transportation Planning, Data and Research - Op</v>
      </c>
      <c r="AF61" s="59" t="s">
        <v>913</v>
      </c>
      <c r="AG61" s="59" t="s">
        <v>922</v>
      </c>
      <c r="AH61" s="59" t="str">
        <f t="shared" si="4"/>
        <v>076065-1</v>
      </c>
      <c r="AI61" s="58">
        <v>0</v>
      </c>
    </row>
    <row r="62" spans="2:35" ht="15" x14ac:dyDescent="0.25">
      <c r="B62" s="12" t="s">
        <v>345</v>
      </c>
      <c r="C62" s="13" t="s">
        <v>478</v>
      </c>
      <c r="D62" s="17" t="str">
        <f>LEFT(ActiveFunds!$C62,5)</f>
        <v>441-1</v>
      </c>
      <c r="E62" t="str">
        <f>IFERROR(IF(VLOOKUP(D62,#REF!,2,0)="O",0,IF(VLOOKUP(D62,#REF!,2,0)="T",1,0)),"ERROR")</f>
        <v>ERROR</v>
      </c>
      <c r="F62" t="s">
        <v>58</v>
      </c>
      <c r="G62">
        <v>59</v>
      </c>
      <c r="H62" s="10" t="s">
        <v>479</v>
      </c>
      <c r="I62" t="str">
        <f t="shared" si="0"/>
        <v>235</v>
      </c>
      <c r="J62" t="str">
        <f t="shared" si="1"/>
        <v>05R-1</v>
      </c>
      <c r="K62" s="8" t="s">
        <v>177</v>
      </c>
      <c r="L62" s="42"/>
      <c r="M62">
        <v>1</v>
      </c>
      <c r="N62" s="12" t="s">
        <v>84</v>
      </c>
      <c r="O62" s="13" t="s">
        <v>147</v>
      </c>
      <c r="P62" s="13" t="s">
        <v>149</v>
      </c>
      <c r="Q62" s="13" t="b">
        <v>1</v>
      </c>
      <c r="R62" s="13" t="s">
        <v>458</v>
      </c>
      <c r="S62" s="16" t="str">
        <f>ActiveFunds!$O62&amp;"-"&amp;ActiveFunds!$R62</f>
        <v>P-Program P - Highway Construction/Preservation</v>
      </c>
      <c r="U62" t="str">
        <f t="shared" si="6"/>
        <v>405U00</v>
      </c>
      <c r="V62" t="str">
        <f t="shared" si="7"/>
        <v>U00-Program U - Charges from Other Agencies</v>
      </c>
      <c r="AF62" s="59" t="s">
        <v>913</v>
      </c>
      <c r="AG62" s="59" t="s">
        <v>923</v>
      </c>
      <c r="AH62" s="59" t="str">
        <f t="shared" si="4"/>
        <v>076066-1</v>
      </c>
      <c r="AI62" s="58">
        <v>0</v>
      </c>
    </row>
    <row r="63" spans="2:35" ht="15" x14ac:dyDescent="0.25">
      <c r="B63" s="14" t="s">
        <v>345</v>
      </c>
      <c r="C63" s="15" t="s">
        <v>481</v>
      </c>
      <c r="D63" s="16" t="str">
        <f>LEFT(ActiveFunds!$C63,5)</f>
        <v>470-6</v>
      </c>
      <c r="E63" t="str">
        <f>IFERROR(IF(VLOOKUP(D63,#REF!,2,0)="O",0,IF(VLOOKUP(D63,#REF!,2,0)="T",1,0)),"ERROR")</f>
        <v>ERROR</v>
      </c>
      <c r="F63" t="s">
        <v>59</v>
      </c>
      <c r="G63">
        <v>60</v>
      </c>
      <c r="H63" s="10" t="s">
        <v>482</v>
      </c>
      <c r="I63" t="str">
        <f t="shared" si="0"/>
        <v>240</v>
      </c>
      <c r="J63" t="str">
        <f t="shared" si="1"/>
        <v>05W-1</v>
      </c>
      <c r="K63" s="7" t="s">
        <v>483</v>
      </c>
      <c r="L63" s="42"/>
      <c r="M63">
        <v>1</v>
      </c>
      <c r="N63" s="14" t="s">
        <v>84</v>
      </c>
      <c r="O63" s="15" t="s">
        <v>249</v>
      </c>
      <c r="P63" s="15" t="s">
        <v>149</v>
      </c>
      <c r="Q63" s="15" t="b">
        <v>0</v>
      </c>
      <c r="R63" s="15" t="s">
        <v>462</v>
      </c>
      <c r="S63" s="17" t="str">
        <f>ActiveFunds!$O63&amp;"-"&amp;ActiveFunds!$R63</f>
        <v>Q00-Program Q - Traffic Operations</v>
      </c>
      <c r="U63" t="str">
        <f t="shared" si="6"/>
        <v>405V00</v>
      </c>
      <c r="V63" t="str">
        <f t="shared" si="7"/>
        <v>V00-Program V - Public Transportation</v>
      </c>
      <c r="AF63" s="59" t="s">
        <v>913</v>
      </c>
      <c r="AG63" s="59" t="s">
        <v>924</v>
      </c>
      <c r="AH63" s="59" t="str">
        <f t="shared" si="4"/>
        <v>076081-1</v>
      </c>
      <c r="AI63" s="58">
        <v>0</v>
      </c>
    </row>
    <row r="64" spans="2:35" ht="15" x14ac:dyDescent="0.25">
      <c r="B64" s="12" t="s">
        <v>345</v>
      </c>
      <c r="C64" s="13" t="s">
        <v>485</v>
      </c>
      <c r="D64" s="17" t="str">
        <f>LEFT(ActiveFunds!$C64,5)</f>
        <v>549-2</v>
      </c>
      <c r="E64" t="str">
        <f>IFERROR(IF(VLOOKUP(D64,#REF!,2,0)="O",0,IF(VLOOKUP(D64,#REF!,2,0)="T",1,0)),"ERROR")</f>
        <v>ERROR</v>
      </c>
      <c r="F64" t="s">
        <v>60</v>
      </c>
      <c r="G64">
        <v>61</v>
      </c>
      <c r="H64" s="9" t="s">
        <v>486</v>
      </c>
      <c r="I64" t="str">
        <f t="shared" si="0"/>
        <v>245</v>
      </c>
      <c r="J64" t="str">
        <f t="shared" si="1"/>
        <v>060-1</v>
      </c>
      <c r="K64" s="7" t="s">
        <v>487</v>
      </c>
      <c r="L64" s="42"/>
      <c r="M64">
        <v>1</v>
      </c>
      <c r="N64" s="12" t="s">
        <v>84</v>
      </c>
      <c r="O64" s="13" t="s">
        <v>251</v>
      </c>
      <c r="P64" s="13" t="s">
        <v>149</v>
      </c>
      <c r="Q64" s="13" t="b">
        <v>0</v>
      </c>
      <c r="R64" s="13" t="s">
        <v>465</v>
      </c>
      <c r="S64" s="16" t="str">
        <f>ActiveFunds!$O64&amp;"-"&amp;ActiveFunds!$R64</f>
        <v>S00-Program S - Transportation Management - Operating</v>
      </c>
      <c r="U64" t="str">
        <f t="shared" si="6"/>
        <v>405X00</v>
      </c>
      <c r="V64" t="str">
        <f t="shared" si="7"/>
        <v>X00-Program X - Washington State Ferries - Operating</v>
      </c>
      <c r="AF64" s="59" t="s">
        <v>913</v>
      </c>
      <c r="AG64" s="59" t="s">
        <v>925</v>
      </c>
      <c r="AH64" s="59" t="str">
        <f t="shared" si="4"/>
        <v>076082-1</v>
      </c>
      <c r="AI64" s="58">
        <v>0</v>
      </c>
    </row>
    <row r="65" spans="2:35" ht="15" x14ac:dyDescent="0.25">
      <c r="B65" s="14" t="s">
        <v>348</v>
      </c>
      <c r="C65" s="15" t="s">
        <v>167</v>
      </c>
      <c r="D65" s="16" t="str">
        <f>LEFT(ActiveFunds!$C65,5)</f>
        <v>001-1</v>
      </c>
      <c r="E65" t="str">
        <f>IFERROR(IF(VLOOKUP(D65,#REF!,2,0)="O",0,IF(VLOOKUP(D65,#REF!,2,0)="T",1,0)),"ERROR")</f>
        <v>ERROR</v>
      </c>
      <c r="F65" t="s">
        <v>61</v>
      </c>
      <c r="G65">
        <v>62</v>
      </c>
      <c r="H65" s="9" t="s">
        <v>489</v>
      </c>
      <c r="I65" t="str">
        <f t="shared" si="0"/>
        <v>275</v>
      </c>
      <c r="J65" t="str">
        <f t="shared" si="1"/>
        <v>06G-1</v>
      </c>
      <c r="K65" s="8" t="s">
        <v>490</v>
      </c>
      <c r="L65" s="42"/>
      <c r="M65">
        <v>1</v>
      </c>
      <c r="N65" s="14" t="s">
        <v>84</v>
      </c>
      <c r="O65" s="15" t="s">
        <v>253</v>
      </c>
      <c r="P65" s="15" t="s">
        <v>149</v>
      </c>
      <c r="Q65" s="15" t="b">
        <v>0</v>
      </c>
      <c r="R65" s="15" t="s">
        <v>469</v>
      </c>
      <c r="S65" s="17" t="str">
        <f>ActiveFunds!$O65&amp;"-"&amp;ActiveFunds!$R65</f>
        <v>T00-Program T - Transportation Planning, Data and Research - Op</v>
      </c>
      <c r="U65" t="str">
        <f t="shared" si="6"/>
        <v>405Y00</v>
      </c>
      <c r="V65" t="str">
        <f t="shared" si="7"/>
        <v>Y00-Program Y - Rail - Operating</v>
      </c>
      <c r="AF65" s="59" t="s">
        <v>913</v>
      </c>
      <c r="AG65" s="59" t="s">
        <v>926</v>
      </c>
      <c r="AH65" s="59" t="str">
        <f t="shared" si="4"/>
        <v>07608N-6</v>
      </c>
      <c r="AI65" s="58">
        <v>0</v>
      </c>
    </row>
    <row r="66" spans="2:35" ht="15" x14ac:dyDescent="0.25">
      <c r="B66" s="12" t="s">
        <v>351</v>
      </c>
      <c r="C66" s="13" t="s">
        <v>167</v>
      </c>
      <c r="D66" s="17" t="str">
        <f>LEFT(ActiveFunds!$C66,5)</f>
        <v>001-1</v>
      </c>
      <c r="E66" t="str">
        <f>IFERROR(IF(VLOOKUP(D66,#REF!,2,0)="O",0,IF(VLOOKUP(D66,#REF!,2,0)="T",1,0)),"ERROR")</f>
        <v>ERROR</v>
      </c>
      <c r="F66" t="s">
        <v>62</v>
      </c>
      <c r="G66">
        <v>63</v>
      </c>
      <c r="H66" s="9" t="s">
        <v>195</v>
      </c>
      <c r="I66" t="str">
        <f t="shared" si="0"/>
        <v>300</v>
      </c>
      <c r="J66" t="str">
        <f t="shared" si="1"/>
        <v>06H-6</v>
      </c>
      <c r="K66" s="8" t="s">
        <v>459</v>
      </c>
      <c r="L66" s="42"/>
      <c r="M66">
        <v>1</v>
      </c>
      <c r="N66" s="12" t="s">
        <v>84</v>
      </c>
      <c r="O66" s="13" t="s">
        <v>112</v>
      </c>
      <c r="P66" s="13" t="s">
        <v>149</v>
      </c>
      <c r="Q66" s="13" t="b">
        <v>0</v>
      </c>
      <c r="R66" s="13" t="s">
        <v>473</v>
      </c>
      <c r="S66" s="16" t="str">
        <f>ActiveFunds!$O66&amp;"-"&amp;ActiveFunds!$R66</f>
        <v>U00-Program U - Charges from Other Agencies</v>
      </c>
      <c r="U66" t="str">
        <f t="shared" si="6"/>
        <v>405Z00</v>
      </c>
      <c r="V66" t="str">
        <f t="shared" si="7"/>
        <v>Z00-Program Z - Local Programs - Operating</v>
      </c>
      <c r="AF66" s="59" t="s">
        <v>913</v>
      </c>
      <c r="AG66" s="59" t="s">
        <v>927</v>
      </c>
      <c r="AH66" s="59" t="str">
        <f t="shared" si="4"/>
        <v>076099-1</v>
      </c>
      <c r="AI66" s="58">
        <v>0</v>
      </c>
    </row>
    <row r="67" spans="2:35" ht="15" x14ac:dyDescent="0.25">
      <c r="B67" s="14" t="s">
        <v>354</v>
      </c>
      <c r="C67" s="15" t="s">
        <v>167</v>
      </c>
      <c r="D67" s="16" t="str">
        <f>LEFT(ActiveFunds!$C67,5)</f>
        <v>001-1</v>
      </c>
      <c r="E67" t="str">
        <f>IFERROR(IF(VLOOKUP(D67,#REF!,2,0)="O",0,IF(VLOOKUP(D67,#REF!,2,0)="T",1,0)),"ERROR")</f>
        <v>ERROR</v>
      </c>
      <c r="F67" t="s">
        <v>63</v>
      </c>
      <c r="G67">
        <v>64</v>
      </c>
      <c r="H67" s="9" t="s">
        <v>491</v>
      </c>
      <c r="I67" t="str">
        <f t="shared" si="0"/>
        <v>303</v>
      </c>
      <c r="J67" t="str">
        <f t="shared" si="1"/>
        <v>06J-6</v>
      </c>
      <c r="K67" s="7" t="s">
        <v>492</v>
      </c>
      <c r="L67" s="42"/>
      <c r="M67">
        <v>1</v>
      </c>
      <c r="N67" s="14" t="s">
        <v>84</v>
      </c>
      <c r="O67" s="15" t="s">
        <v>256</v>
      </c>
      <c r="P67" s="15" t="s">
        <v>149</v>
      </c>
      <c r="Q67" s="15" t="b">
        <v>0</v>
      </c>
      <c r="R67" s="15" t="s">
        <v>477</v>
      </c>
      <c r="S67" s="17" t="str">
        <f>ActiveFunds!$O67&amp;"-"&amp;ActiveFunds!$R67</f>
        <v>V00-Program V - Public Transportation</v>
      </c>
      <c r="U67" t="str">
        <f t="shared" si="6"/>
        <v>406010</v>
      </c>
      <c r="V67" t="str">
        <f t="shared" si="7"/>
        <v>010-Operating</v>
      </c>
      <c r="AF67" s="59" t="s">
        <v>913</v>
      </c>
      <c r="AG67" s="59" t="s">
        <v>928</v>
      </c>
      <c r="AH67" s="59" t="str">
        <f t="shared" si="4"/>
        <v>07609F-1</v>
      </c>
      <c r="AI67" s="58">
        <v>0</v>
      </c>
    </row>
    <row r="68" spans="2:35" ht="15" x14ac:dyDescent="0.25">
      <c r="B68" s="12" t="s">
        <v>354</v>
      </c>
      <c r="C68" s="13" t="s">
        <v>493</v>
      </c>
      <c r="D68" s="17" t="str">
        <f>LEFT(ActiveFunds!$C68,5)</f>
        <v>404-1</v>
      </c>
      <c r="E68" t="str">
        <f>IFERROR(IF(VLOOKUP(D68,#REF!,2,0)="O",0,IF(VLOOKUP(D68,#REF!,2,0)="T",1,0)),"ERROR")</f>
        <v>ERROR</v>
      </c>
      <c r="F68" t="s">
        <v>64</v>
      </c>
      <c r="G68">
        <v>65</v>
      </c>
      <c r="H68" s="9" t="s">
        <v>494</v>
      </c>
      <c r="I68" t="str">
        <f t="shared" ref="I68:I113" si="8">LEFT(H68,3)</f>
        <v>305</v>
      </c>
      <c r="J68" t="str">
        <f t="shared" si="1"/>
        <v>06K-1</v>
      </c>
      <c r="K68" s="7" t="s">
        <v>178</v>
      </c>
      <c r="L68" s="42"/>
      <c r="M68">
        <v>1</v>
      </c>
      <c r="N68" s="12" t="s">
        <v>84</v>
      </c>
      <c r="O68" s="13" t="s">
        <v>258</v>
      </c>
      <c r="P68" s="13" t="s">
        <v>149</v>
      </c>
      <c r="Q68" s="13" t="b">
        <v>0</v>
      </c>
      <c r="R68" s="13" t="s">
        <v>480</v>
      </c>
      <c r="S68" s="16" t="str">
        <f>ActiveFunds!$O68&amp;"-"&amp;ActiveFunds!$R68</f>
        <v>X00-Program X - Washington State Ferries - Operating</v>
      </c>
      <c r="U68" t="str">
        <f t="shared" si="6"/>
        <v>407010</v>
      </c>
      <c r="V68" t="str">
        <f t="shared" si="7"/>
        <v>010-Operating</v>
      </c>
      <c r="AF68" s="59" t="s">
        <v>913</v>
      </c>
      <c r="AG68" s="59" t="s">
        <v>929</v>
      </c>
      <c r="AH68" s="59" t="str">
        <f t="shared" si="4"/>
        <v>07609H-1</v>
      </c>
      <c r="AI68" s="58">
        <v>0</v>
      </c>
    </row>
    <row r="69" spans="2:35" ht="15" x14ac:dyDescent="0.25">
      <c r="B69" s="14" t="s">
        <v>354</v>
      </c>
      <c r="C69" s="15" t="s">
        <v>495</v>
      </c>
      <c r="D69" s="16" t="str">
        <f>LEFT(ActiveFunds!$C69,5)</f>
        <v>523-6</v>
      </c>
      <c r="E69" t="str">
        <f>IFERROR(IF(VLOOKUP(D69,#REF!,2,0)="O",0,IF(VLOOKUP(D69,#REF!,2,0)="T",1,0)),"ERROR")</f>
        <v>ERROR</v>
      </c>
      <c r="F69" t="s">
        <v>65</v>
      </c>
      <c r="G69">
        <v>66</v>
      </c>
      <c r="H69" s="9" t="s">
        <v>1356</v>
      </c>
      <c r="I69" t="str">
        <f t="shared" si="8"/>
        <v>307</v>
      </c>
      <c r="J69" t="str">
        <f t="shared" ref="J69:J132" si="9">MID(K69,1,5)</f>
        <v>06L-1</v>
      </c>
      <c r="K69" s="7" t="s">
        <v>497</v>
      </c>
      <c r="L69" s="42"/>
      <c r="N69" s="14" t="s">
        <v>84</v>
      </c>
      <c r="O69" s="15" t="s">
        <v>260</v>
      </c>
      <c r="P69" s="15" t="s">
        <v>149</v>
      </c>
      <c r="Q69" s="15" t="b">
        <v>0</v>
      </c>
      <c r="R69" s="15" t="s">
        <v>484</v>
      </c>
      <c r="S69" s="17" t="str">
        <f>ActiveFunds!$O69&amp;"-"&amp;ActiveFunds!$R69</f>
        <v>Y00-Program Y - Rail - Operating</v>
      </c>
      <c r="AF69" s="59" t="s">
        <v>913</v>
      </c>
      <c r="AG69" s="59" t="s">
        <v>930</v>
      </c>
      <c r="AH69" s="59" t="str">
        <f t="shared" si="4"/>
        <v>076104-1</v>
      </c>
      <c r="AI69" s="58">
        <v>0</v>
      </c>
    </row>
    <row r="70" spans="2:35" ht="15" x14ac:dyDescent="0.25">
      <c r="B70" s="12" t="s">
        <v>357</v>
      </c>
      <c r="C70" s="13" t="s">
        <v>167</v>
      </c>
      <c r="D70" s="17" t="str">
        <f>LEFT(ActiveFunds!$C70,5)</f>
        <v>001-1</v>
      </c>
      <c r="E70" t="str">
        <f>IFERROR(IF(VLOOKUP(D70,#REF!,2,0)="O",0,IF(VLOOKUP(D70,#REF!,2,0)="T",1,0)),"ERROR")</f>
        <v>ERROR</v>
      </c>
      <c r="F70" t="s">
        <v>66</v>
      </c>
      <c r="G70">
        <v>67</v>
      </c>
      <c r="H70" s="9" t="s">
        <v>496</v>
      </c>
      <c r="I70" t="str">
        <f t="shared" si="8"/>
        <v>310</v>
      </c>
      <c r="J70" t="str">
        <f t="shared" si="9"/>
        <v>06R-1</v>
      </c>
      <c r="K70" s="8" t="s">
        <v>499</v>
      </c>
      <c r="L70" s="42"/>
      <c r="N70" s="12" t="s">
        <v>84</v>
      </c>
      <c r="O70" s="13" t="s">
        <v>262</v>
      </c>
      <c r="P70" s="13" t="s">
        <v>149</v>
      </c>
      <c r="Q70" s="13" t="b">
        <v>0</v>
      </c>
      <c r="R70" s="13" t="s">
        <v>488</v>
      </c>
      <c r="S70" s="16" t="str">
        <f>ActiveFunds!$O70&amp;"-"&amp;ActiveFunds!$R70</f>
        <v>Z00-Program Z - Local Programs - Operating</v>
      </c>
      <c r="AF70" s="59" t="s">
        <v>913</v>
      </c>
      <c r="AG70" s="59" t="s">
        <v>931</v>
      </c>
      <c r="AH70" s="59" t="str">
        <f t="shared" ref="AH70:AH133" si="10">AF70&amp;AG70</f>
        <v>076106-1</v>
      </c>
      <c r="AI70" s="58">
        <v>0</v>
      </c>
    </row>
    <row r="71" spans="2:35" ht="15" x14ac:dyDescent="0.25">
      <c r="B71" s="14" t="s">
        <v>357</v>
      </c>
      <c r="C71" s="15" t="s">
        <v>500</v>
      </c>
      <c r="D71" s="16" t="str">
        <f>LEFT(ActiveFunds!$C71,5)</f>
        <v>413-6</v>
      </c>
      <c r="E71" t="str">
        <f>IFERROR(IF(VLOOKUP(D71,#REF!,2,0)="O",0,IF(VLOOKUP(D71,#REF!,2,0)="T",1,0)),"ERROR")</f>
        <v>ERROR</v>
      </c>
      <c r="F71" t="s">
        <v>67</v>
      </c>
      <c r="G71">
        <v>68</v>
      </c>
      <c r="H71" s="9" t="s">
        <v>498</v>
      </c>
      <c r="I71" t="str">
        <f t="shared" si="8"/>
        <v>315</v>
      </c>
      <c r="J71" t="str">
        <f t="shared" si="9"/>
        <v>06T-1</v>
      </c>
      <c r="K71" s="7" t="s">
        <v>502</v>
      </c>
      <c r="L71" s="42"/>
      <c r="N71" s="14" t="s">
        <v>85</v>
      </c>
      <c r="O71" s="15" t="s">
        <v>111</v>
      </c>
      <c r="P71" s="15" t="s">
        <v>149</v>
      </c>
      <c r="Q71" s="15" t="b">
        <v>0</v>
      </c>
      <c r="R71" s="15" t="s">
        <v>127</v>
      </c>
      <c r="S71" s="17" t="str">
        <f>ActiveFunds!$O71&amp;"-"&amp;ActiveFunds!$R71</f>
        <v>010-Operating</v>
      </c>
      <c r="AF71" s="59" t="s">
        <v>913</v>
      </c>
      <c r="AG71" s="59" t="s">
        <v>900</v>
      </c>
      <c r="AH71" s="59" t="str">
        <f t="shared" si="10"/>
        <v>076108-1</v>
      </c>
      <c r="AI71" s="58">
        <v>0</v>
      </c>
    </row>
    <row r="72" spans="2:35" ht="15" x14ac:dyDescent="0.25">
      <c r="B72" s="12" t="s">
        <v>357</v>
      </c>
      <c r="C72" s="13" t="s">
        <v>503</v>
      </c>
      <c r="D72" s="17" t="str">
        <f>LEFT(ActiveFunds!$C72,5)</f>
        <v>483-1</v>
      </c>
      <c r="E72" t="str">
        <f>IFERROR(IF(VLOOKUP(D72,#REF!,2,0)="O",0,IF(VLOOKUP(D72,#REF!,2,0)="T",1,0)),"ERROR")</f>
        <v>ERROR</v>
      </c>
      <c r="F72" t="s">
        <v>68</v>
      </c>
      <c r="G72">
        <v>69</v>
      </c>
      <c r="H72" s="10" t="s">
        <v>501</v>
      </c>
      <c r="I72" t="str">
        <f t="shared" si="8"/>
        <v>340</v>
      </c>
      <c r="J72" t="str">
        <f t="shared" si="9"/>
        <v>071-1</v>
      </c>
      <c r="K72" s="8" t="s">
        <v>505</v>
      </c>
      <c r="L72" s="42"/>
      <c r="N72" s="9" t="s">
        <v>86</v>
      </c>
      <c r="O72" s="7" t="s">
        <v>111</v>
      </c>
      <c r="P72" s="7" t="s">
        <v>149</v>
      </c>
      <c r="Q72" s="7" t="b">
        <v>0</v>
      </c>
      <c r="R72" s="7" t="s">
        <v>127</v>
      </c>
      <c r="S72" s="50" t="str">
        <f>ActiveFunds!$O72&amp;"-"&amp;ActiveFunds!$R72</f>
        <v>010-Operating</v>
      </c>
      <c r="AF72" s="59" t="s">
        <v>913</v>
      </c>
      <c r="AG72" s="59" t="s">
        <v>932</v>
      </c>
      <c r="AH72" s="59" t="str">
        <f t="shared" si="10"/>
        <v>076109-1</v>
      </c>
      <c r="AI72" s="58">
        <v>0</v>
      </c>
    </row>
    <row r="73" spans="2:35" ht="15" x14ac:dyDescent="0.25">
      <c r="B73" s="14" t="s">
        <v>357</v>
      </c>
      <c r="C73" s="15" t="s">
        <v>170</v>
      </c>
      <c r="D73" s="16" t="str">
        <f>LEFT(ActiveFunds!$C73,5)</f>
        <v>553-1</v>
      </c>
      <c r="E73" t="str">
        <f>IFERROR(IF(VLOOKUP(D73,#REF!,2,0)="O",0,IF(VLOOKUP(D73,#REF!,2,0)="T",1,0)),"ERROR")</f>
        <v>ERROR</v>
      </c>
      <c r="F73" t="s">
        <v>69</v>
      </c>
      <c r="G73">
        <v>70</v>
      </c>
      <c r="H73" s="10" t="s">
        <v>504</v>
      </c>
      <c r="I73" t="str">
        <f t="shared" si="8"/>
        <v>341</v>
      </c>
      <c r="J73" t="str">
        <f t="shared" si="9"/>
        <v>072-1</v>
      </c>
      <c r="K73" s="8" t="s">
        <v>507</v>
      </c>
      <c r="L73" s="42"/>
      <c r="N73" s="14" t="s">
        <v>88</v>
      </c>
      <c r="O73" s="15" t="s">
        <v>111</v>
      </c>
      <c r="P73" s="15" t="s">
        <v>149</v>
      </c>
      <c r="Q73" s="15" t="b">
        <v>0</v>
      </c>
      <c r="R73" s="15" t="s">
        <v>128</v>
      </c>
      <c r="S73" s="17" t="str">
        <f>ActiveFunds!$O73&amp;"-"&amp;ActiveFunds!$R73</f>
        <v>010-</v>
      </c>
      <c r="AF73" s="59" t="s">
        <v>913</v>
      </c>
      <c r="AG73" s="59" t="s">
        <v>891</v>
      </c>
      <c r="AH73" s="59" t="str">
        <f t="shared" si="10"/>
        <v>07610P-1</v>
      </c>
      <c r="AI73" s="58">
        <v>0</v>
      </c>
    </row>
    <row r="74" spans="2:35" ht="15" x14ac:dyDescent="0.25">
      <c r="B74" s="12" t="s">
        <v>357</v>
      </c>
      <c r="C74" s="13" t="s">
        <v>508</v>
      </c>
      <c r="D74" s="17" t="str">
        <f>LEFT(ActiveFunds!$C74,5)</f>
        <v>553-6</v>
      </c>
      <c r="E74" t="str">
        <f>IFERROR(IF(VLOOKUP(D74,#REF!,2,0)="O",0,IF(VLOOKUP(D74,#REF!,2,0)="T",1,0)),"ERROR")</f>
        <v>ERROR</v>
      </c>
      <c r="F74" t="s">
        <v>70</v>
      </c>
      <c r="G74">
        <v>71</v>
      </c>
      <c r="H74" s="9" t="s">
        <v>506</v>
      </c>
      <c r="I74" t="str">
        <f t="shared" si="8"/>
        <v>350</v>
      </c>
      <c r="J74" t="str">
        <f t="shared" si="9"/>
        <v>07A-6</v>
      </c>
      <c r="K74" s="8" t="s">
        <v>510</v>
      </c>
      <c r="L74" s="42"/>
      <c r="AF74" s="59" t="s">
        <v>913</v>
      </c>
      <c r="AG74" s="59" t="s">
        <v>933</v>
      </c>
      <c r="AH74" s="59" t="str">
        <f t="shared" si="10"/>
        <v>076125-1</v>
      </c>
      <c r="AI74" s="58">
        <v>0</v>
      </c>
    </row>
    <row r="75" spans="2:35" ht="15" x14ac:dyDescent="0.25">
      <c r="B75" s="14" t="s">
        <v>360</v>
      </c>
      <c r="C75" s="15" t="s">
        <v>167</v>
      </c>
      <c r="D75" s="16" t="str">
        <f>LEFT(ActiveFunds!$C75,5)</f>
        <v>001-1</v>
      </c>
      <c r="E75" t="str">
        <f>IFERROR(IF(VLOOKUP(D75,#REF!,2,0)="O",0,IF(VLOOKUP(D75,#REF!,2,0)="T",1,0)),"ERROR")</f>
        <v>ERROR</v>
      </c>
      <c r="F75" t="s">
        <v>71</v>
      </c>
      <c r="G75">
        <v>72</v>
      </c>
      <c r="H75" s="9" t="s">
        <v>509</v>
      </c>
      <c r="I75" t="str">
        <f t="shared" si="8"/>
        <v>351</v>
      </c>
      <c r="J75" t="str">
        <f t="shared" si="9"/>
        <v>07E-6</v>
      </c>
      <c r="K75" s="7" t="s">
        <v>512</v>
      </c>
      <c r="L75" s="42"/>
      <c r="AF75" s="59" t="s">
        <v>913</v>
      </c>
      <c r="AG75" s="59" t="s">
        <v>934</v>
      </c>
      <c r="AH75" s="59" t="str">
        <f t="shared" si="10"/>
        <v>07615H-1</v>
      </c>
      <c r="AI75" s="58">
        <v>0</v>
      </c>
    </row>
    <row r="76" spans="2:35" ht="15" x14ac:dyDescent="0.25">
      <c r="B76" s="12" t="s">
        <v>360</v>
      </c>
      <c r="C76" s="13" t="s">
        <v>337</v>
      </c>
      <c r="D76" s="17" t="str">
        <f>LEFT(ActiveFunds!$C76,5)</f>
        <v>03K-6</v>
      </c>
      <c r="E76" t="str">
        <f>IFERROR(IF(VLOOKUP(D76,#REF!,2,0)="O",0,IF(VLOOKUP(D76,#REF!,2,0)="T",1,0)),"ERROR")</f>
        <v>ERROR</v>
      </c>
      <c r="F76" t="s">
        <v>72</v>
      </c>
      <c r="G76">
        <v>73</v>
      </c>
      <c r="H76" s="9" t="s">
        <v>511</v>
      </c>
      <c r="I76" t="str">
        <f t="shared" si="8"/>
        <v>353</v>
      </c>
      <c r="J76" t="str">
        <f t="shared" si="9"/>
        <v>07L-6</v>
      </c>
      <c r="K76" s="7" t="s">
        <v>427</v>
      </c>
      <c r="L76" s="42"/>
      <c r="AF76" s="59" t="s">
        <v>913</v>
      </c>
      <c r="AG76" s="59" t="s">
        <v>935</v>
      </c>
      <c r="AH76" s="59" t="str">
        <f t="shared" si="10"/>
        <v>07616J-1</v>
      </c>
      <c r="AI76" s="58">
        <v>0</v>
      </c>
    </row>
    <row r="77" spans="2:35" ht="15" x14ac:dyDescent="0.25">
      <c r="B77" s="14" t="s">
        <v>363</v>
      </c>
      <c r="C77" s="15" t="s">
        <v>167</v>
      </c>
      <c r="D77" s="16" t="str">
        <f>LEFT(ActiveFunds!$C77,5)</f>
        <v>001-1</v>
      </c>
      <c r="E77" t="str">
        <f>IFERROR(IF(VLOOKUP(D77,#REF!,2,0)="O",0,IF(VLOOKUP(D77,#REF!,2,0)="T",1,0)),"ERROR")</f>
        <v>ERROR</v>
      </c>
      <c r="F77" t="s">
        <v>73</v>
      </c>
      <c r="G77">
        <v>74</v>
      </c>
      <c r="H77" s="10" t="s">
        <v>513</v>
      </c>
      <c r="I77" t="str">
        <f t="shared" si="8"/>
        <v>354</v>
      </c>
      <c r="J77" t="str">
        <f t="shared" si="9"/>
        <v>07V-6</v>
      </c>
      <c r="K77" s="7" t="s">
        <v>515</v>
      </c>
      <c r="L77" s="42"/>
      <c r="AF77" s="59" t="s">
        <v>913</v>
      </c>
      <c r="AG77" s="59" t="s">
        <v>936</v>
      </c>
      <c r="AH77" s="59" t="str">
        <f t="shared" si="10"/>
        <v>076173-1</v>
      </c>
      <c r="AI77" s="58">
        <v>0</v>
      </c>
    </row>
    <row r="78" spans="2:35" ht="15" x14ac:dyDescent="0.25">
      <c r="B78" s="12" t="s">
        <v>363</v>
      </c>
      <c r="C78" s="13" t="s">
        <v>172</v>
      </c>
      <c r="D78" s="17" t="str">
        <f>LEFT(ActiveFunds!$C78,5)</f>
        <v>001-2</v>
      </c>
      <c r="E78" t="str">
        <f>IFERROR(IF(VLOOKUP(D78,#REF!,2,0)="O",0,IF(VLOOKUP(D78,#REF!,2,0)="T",1,0)),"ERROR")</f>
        <v>ERROR</v>
      </c>
      <c r="F78" t="s">
        <v>74</v>
      </c>
      <c r="G78">
        <v>75</v>
      </c>
      <c r="H78" s="9" t="s">
        <v>514</v>
      </c>
      <c r="I78" t="str">
        <f t="shared" si="8"/>
        <v>355</v>
      </c>
      <c r="J78" t="str">
        <f t="shared" si="9"/>
        <v>07W-1</v>
      </c>
      <c r="K78" s="8" t="s">
        <v>517</v>
      </c>
      <c r="L78" s="42"/>
      <c r="AF78" s="59" t="s">
        <v>913</v>
      </c>
      <c r="AG78" s="59" t="s">
        <v>937</v>
      </c>
      <c r="AH78" s="59" t="str">
        <f t="shared" si="10"/>
        <v>076174-1</v>
      </c>
      <c r="AI78" s="58">
        <v>0</v>
      </c>
    </row>
    <row r="79" spans="2:35" ht="15" x14ac:dyDescent="0.25">
      <c r="B79" s="14" t="s">
        <v>363</v>
      </c>
      <c r="C79" s="15" t="s">
        <v>518</v>
      </c>
      <c r="D79" s="16" t="str">
        <f>LEFT(ActiveFunds!$C79,5)</f>
        <v>111-1</v>
      </c>
      <c r="E79" t="str">
        <f>IFERROR(IF(VLOOKUP(D79,#REF!,2,0)="O",0,IF(VLOOKUP(D79,#REF!,2,0)="T",1,0)),"ERROR")</f>
        <v>ERROR</v>
      </c>
      <c r="F79" t="s">
        <v>145</v>
      </c>
      <c r="G79">
        <v>76</v>
      </c>
      <c r="H79" s="10" t="s">
        <v>516</v>
      </c>
      <c r="I79" t="str">
        <f t="shared" si="8"/>
        <v>357</v>
      </c>
      <c r="J79" t="str">
        <f t="shared" si="9"/>
        <v>080-1</v>
      </c>
      <c r="K79" s="7" t="s">
        <v>520</v>
      </c>
      <c r="L79" s="42"/>
      <c r="AF79" s="59" t="s">
        <v>913</v>
      </c>
      <c r="AG79" s="59" t="s">
        <v>938</v>
      </c>
      <c r="AH79" s="59" t="str">
        <f t="shared" si="10"/>
        <v>076176-1</v>
      </c>
      <c r="AI79" s="58">
        <v>0</v>
      </c>
    </row>
    <row r="80" spans="2:35" ht="15" x14ac:dyDescent="0.25">
      <c r="B80" s="12" t="s">
        <v>363</v>
      </c>
      <c r="C80" s="13" t="s">
        <v>521</v>
      </c>
      <c r="D80" s="17" t="str">
        <f>LEFT(ActiveFunds!$C80,5)</f>
        <v>12F-6</v>
      </c>
      <c r="E80" t="str">
        <f>IFERROR(IF(VLOOKUP(D80,#REF!,2,0)="O",0,IF(VLOOKUP(D80,#REF!,2,0)="T",1,0)),"ERROR")</f>
        <v>ERROR</v>
      </c>
      <c r="F80" t="s">
        <v>75</v>
      </c>
      <c r="G80">
        <v>77</v>
      </c>
      <c r="H80" s="9" t="s">
        <v>519</v>
      </c>
      <c r="I80" t="str">
        <f t="shared" si="8"/>
        <v>359</v>
      </c>
      <c r="J80" t="str">
        <f t="shared" si="9"/>
        <v>081-1</v>
      </c>
      <c r="K80" s="8" t="s">
        <v>523</v>
      </c>
      <c r="L80" s="42"/>
      <c r="AF80" s="59" t="s">
        <v>913</v>
      </c>
      <c r="AG80" s="59" t="s">
        <v>939</v>
      </c>
      <c r="AH80" s="59" t="str">
        <f t="shared" si="10"/>
        <v>07619G-1</v>
      </c>
      <c r="AI80" s="58">
        <v>0</v>
      </c>
    </row>
    <row r="81" spans="2:35" ht="15" x14ac:dyDescent="0.25">
      <c r="B81" s="14" t="s">
        <v>363</v>
      </c>
      <c r="C81" s="15" t="s">
        <v>524</v>
      </c>
      <c r="D81" s="16" t="str">
        <f>LEFT(ActiveFunds!$C81,5)</f>
        <v>154-1</v>
      </c>
      <c r="E81" t="str">
        <f>IFERROR(IF(VLOOKUP(D81,#REF!,2,0)="O",0,IF(VLOOKUP(D81,#REF!,2,0)="T",1,0)),"ERROR")</f>
        <v>ERROR</v>
      </c>
      <c r="F81" t="s">
        <v>76</v>
      </c>
      <c r="G81">
        <v>78</v>
      </c>
      <c r="H81" s="10" t="s">
        <v>522</v>
      </c>
      <c r="I81" t="str">
        <f t="shared" si="8"/>
        <v>360</v>
      </c>
      <c r="J81" t="str">
        <f t="shared" si="9"/>
        <v>081-2</v>
      </c>
      <c r="K81" s="8" t="s">
        <v>526</v>
      </c>
      <c r="L81" s="42"/>
      <c r="AF81" s="59" t="s">
        <v>913</v>
      </c>
      <c r="AG81" s="59" t="s">
        <v>940</v>
      </c>
      <c r="AH81" s="59" t="str">
        <f t="shared" si="10"/>
        <v>076207-1</v>
      </c>
      <c r="AI81" s="58">
        <v>0</v>
      </c>
    </row>
    <row r="82" spans="2:35" ht="15" x14ac:dyDescent="0.25">
      <c r="B82" s="12" t="s">
        <v>363</v>
      </c>
      <c r="C82" s="13" t="s">
        <v>184</v>
      </c>
      <c r="D82" s="17" t="str">
        <f>LEFT(ActiveFunds!$C82,5)</f>
        <v>17L-6</v>
      </c>
      <c r="E82" t="str">
        <f>IFERROR(IF(VLOOKUP(D82,#REF!,2,0)="O",0,IF(VLOOKUP(D82,#REF!,2,0)="T",1,0)),"ERROR")</f>
        <v>ERROR</v>
      </c>
      <c r="F82" t="s">
        <v>77</v>
      </c>
      <c r="G82">
        <v>79</v>
      </c>
      <c r="H82" s="10" t="s">
        <v>525</v>
      </c>
      <c r="I82" t="str">
        <f t="shared" si="8"/>
        <v>365</v>
      </c>
      <c r="J82" t="str">
        <f t="shared" si="9"/>
        <v>081-7</v>
      </c>
      <c r="K82" s="7" t="s">
        <v>528</v>
      </c>
      <c r="L82" s="42"/>
      <c r="AF82" s="59" t="s">
        <v>913</v>
      </c>
      <c r="AG82" s="59" t="s">
        <v>941</v>
      </c>
      <c r="AH82" s="59" t="str">
        <f t="shared" si="10"/>
        <v>07620K-6</v>
      </c>
      <c r="AI82" s="58">
        <v>0</v>
      </c>
    </row>
    <row r="83" spans="2:35" ht="15" x14ac:dyDescent="0.25">
      <c r="B83" s="14" t="s">
        <v>363</v>
      </c>
      <c r="C83" s="15" t="s">
        <v>529</v>
      </c>
      <c r="D83" s="16" t="str">
        <f>LEFT(ActiveFunds!$C83,5)</f>
        <v>19A-1</v>
      </c>
      <c r="E83" t="str">
        <f>IFERROR(IF(VLOOKUP(D83,#REF!,2,0)="O",0,IF(VLOOKUP(D83,#REF!,2,0)="T",1,0)),"ERROR")</f>
        <v>ERROR</v>
      </c>
      <c r="F83" t="s">
        <v>78</v>
      </c>
      <c r="G83">
        <v>80</v>
      </c>
      <c r="H83" s="10" t="s">
        <v>527</v>
      </c>
      <c r="I83" t="str">
        <f t="shared" si="8"/>
        <v>370</v>
      </c>
      <c r="J83" t="str">
        <f t="shared" si="9"/>
        <v>082-1</v>
      </c>
      <c r="K83" s="8" t="s">
        <v>531</v>
      </c>
      <c r="L83" s="42"/>
      <c r="AF83" s="59" t="s">
        <v>913</v>
      </c>
      <c r="AG83" s="59" t="s">
        <v>942</v>
      </c>
      <c r="AH83" s="59" t="str">
        <f t="shared" si="10"/>
        <v>07620R-1</v>
      </c>
      <c r="AI83" s="58">
        <v>0</v>
      </c>
    </row>
    <row r="84" spans="2:35" ht="15" x14ac:dyDescent="0.25">
      <c r="B84" s="12" t="s">
        <v>363</v>
      </c>
      <c r="C84" s="13" t="s">
        <v>532</v>
      </c>
      <c r="D84" s="17" t="str">
        <f>LEFT(ActiveFunds!$C84,5)</f>
        <v>19P-1</v>
      </c>
      <c r="E84" t="str">
        <f>IFERROR(IF(VLOOKUP(D84,#REF!,2,0)="O",0,IF(VLOOKUP(D84,#REF!,2,0)="T",1,0)),"ERROR")</f>
        <v>ERROR</v>
      </c>
      <c r="F84" t="s">
        <v>79</v>
      </c>
      <c r="G84">
        <v>81</v>
      </c>
      <c r="H84" s="10" t="s">
        <v>530</v>
      </c>
      <c r="I84" t="str">
        <f t="shared" si="8"/>
        <v>375</v>
      </c>
      <c r="J84" t="str">
        <f t="shared" si="9"/>
        <v>084-1</v>
      </c>
      <c r="K84" s="8" t="s">
        <v>534</v>
      </c>
      <c r="L84" s="42"/>
      <c r="AF84" s="59" t="s">
        <v>913</v>
      </c>
      <c r="AG84" s="59" t="s">
        <v>943</v>
      </c>
      <c r="AH84" s="59" t="str">
        <f t="shared" si="10"/>
        <v>076215-1</v>
      </c>
      <c r="AI84" s="58">
        <v>0</v>
      </c>
    </row>
    <row r="85" spans="2:35" ht="15" x14ac:dyDescent="0.25">
      <c r="B85" s="14" t="s">
        <v>363</v>
      </c>
      <c r="C85" s="15" t="s">
        <v>535</v>
      </c>
      <c r="D85" s="16" t="str">
        <f>LEFT(ActiveFunds!$C85,5)</f>
        <v>405-1</v>
      </c>
      <c r="E85" t="str">
        <f>IFERROR(IF(VLOOKUP(D85,#REF!,2,0)="O",0,IF(VLOOKUP(D85,#REF!,2,0)="T",1,0)),"ERROR")</f>
        <v>ERROR</v>
      </c>
      <c r="F85" t="s">
        <v>80</v>
      </c>
      <c r="G85">
        <v>82</v>
      </c>
      <c r="H85" s="9" t="s">
        <v>533</v>
      </c>
      <c r="I85" t="str">
        <f t="shared" si="8"/>
        <v>376</v>
      </c>
      <c r="J85" t="str">
        <f t="shared" si="9"/>
        <v>086-1</v>
      </c>
      <c r="K85" s="8" t="s">
        <v>537</v>
      </c>
      <c r="L85" s="42"/>
      <c r="AF85" s="59" t="s">
        <v>913</v>
      </c>
      <c r="AG85" s="59" t="s">
        <v>944</v>
      </c>
      <c r="AH85" s="59" t="str">
        <f t="shared" si="10"/>
        <v>076217-1</v>
      </c>
      <c r="AI85" s="58">
        <v>0</v>
      </c>
    </row>
    <row r="86" spans="2:35" ht="15" x14ac:dyDescent="0.25">
      <c r="B86" s="12" t="s">
        <v>363</v>
      </c>
      <c r="C86" s="13" t="s">
        <v>538</v>
      </c>
      <c r="D86" s="17" t="str">
        <f>LEFT(ActiveFunds!$C86,5)</f>
        <v>424-6</v>
      </c>
      <c r="E86" t="str">
        <f>IFERROR(IF(VLOOKUP(D86,#REF!,2,0)="O",0,IF(VLOOKUP(D86,#REF!,2,0)="T",1,0)),"ERROR")</f>
        <v>ERROR</v>
      </c>
      <c r="F86" t="s">
        <v>81</v>
      </c>
      <c r="G86">
        <v>83</v>
      </c>
      <c r="H86" s="10" t="s">
        <v>536</v>
      </c>
      <c r="I86" t="str">
        <f t="shared" si="8"/>
        <v>380</v>
      </c>
      <c r="J86" t="str">
        <f t="shared" si="9"/>
        <v>087-6</v>
      </c>
      <c r="K86" s="8" t="s">
        <v>540</v>
      </c>
      <c r="L86" s="42"/>
      <c r="AF86" s="59" t="s">
        <v>913</v>
      </c>
      <c r="AG86" s="59" t="s">
        <v>945</v>
      </c>
      <c r="AH86" s="59" t="str">
        <f t="shared" si="10"/>
        <v>076218-1</v>
      </c>
      <c r="AI86" s="58">
        <v>0</v>
      </c>
    </row>
    <row r="87" spans="2:35" ht="15" x14ac:dyDescent="0.25">
      <c r="B87" s="14" t="s">
        <v>363</v>
      </c>
      <c r="C87" s="15" t="s">
        <v>378</v>
      </c>
      <c r="D87" s="16" t="str">
        <f>LEFT(ActiveFunds!$C87,5)</f>
        <v>759-6</v>
      </c>
      <c r="E87" t="str">
        <f>IFERROR(IF(VLOOKUP(D87,#REF!,2,0)="O",0,IF(VLOOKUP(D87,#REF!,2,0)="T",1,0)),"ERROR")</f>
        <v>ERROR</v>
      </c>
      <c r="F87" t="s">
        <v>82</v>
      </c>
      <c r="G87">
        <v>84</v>
      </c>
      <c r="H87" s="10" t="s">
        <v>539</v>
      </c>
      <c r="I87" t="str">
        <f t="shared" si="8"/>
        <v>387</v>
      </c>
      <c r="J87" t="str">
        <f t="shared" si="9"/>
        <v>08A-1</v>
      </c>
      <c r="K87" s="8" t="s">
        <v>542</v>
      </c>
      <c r="L87" s="42"/>
      <c r="AF87" s="59" t="s">
        <v>913</v>
      </c>
      <c r="AG87" s="59" t="s">
        <v>946</v>
      </c>
      <c r="AH87" s="59" t="str">
        <f t="shared" si="10"/>
        <v>076252-6</v>
      </c>
      <c r="AI87" s="58">
        <v>0</v>
      </c>
    </row>
    <row r="88" spans="2:35" ht="15" x14ac:dyDescent="0.25">
      <c r="B88" s="12" t="s">
        <v>363</v>
      </c>
      <c r="C88" s="13" t="s">
        <v>543</v>
      </c>
      <c r="D88" s="17" t="str">
        <f>LEFT(ActiveFunds!$C88,5)</f>
        <v>828-1</v>
      </c>
      <c r="E88" t="str">
        <f>IFERROR(IF(VLOOKUP(D88,#REF!,2,0)="O",0,IF(VLOOKUP(D88,#REF!,2,0)="T",1,0)),"ERROR")</f>
        <v>ERROR</v>
      </c>
      <c r="F88" t="s">
        <v>83</v>
      </c>
      <c r="G88">
        <v>85</v>
      </c>
      <c r="H88" s="9" t="s">
        <v>541</v>
      </c>
      <c r="I88" t="str">
        <f t="shared" si="8"/>
        <v>390</v>
      </c>
      <c r="J88" t="str">
        <f t="shared" si="9"/>
        <v>08E-6</v>
      </c>
      <c r="K88" s="7" t="s">
        <v>545</v>
      </c>
      <c r="L88" s="42"/>
      <c r="AF88" s="59" t="s">
        <v>913</v>
      </c>
      <c r="AG88" s="59" t="s">
        <v>947</v>
      </c>
      <c r="AH88" s="59" t="str">
        <f t="shared" si="10"/>
        <v>076253-1</v>
      </c>
      <c r="AI88" s="58">
        <v>0</v>
      </c>
    </row>
    <row r="89" spans="2:35" ht="15" x14ac:dyDescent="0.25">
      <c r="B89" s="14" t="s">
        <v>366</v>
      </c>
      <c r="C89" s="15" t="s">
        <v>167</v>
      </c>
      <c r="D89" s="16" t="str">
        <f>LEFT(ActiveFunds!$C89,5)</f>
        <v>001-1</v>
      </c>
      <c r="E89" t="str">
        <f>IFERROR(IF(VLOOKUP(D89,#REF!,2,0)="O",0,IF(VLOOKUP(D89,#REF!,2,0)="T",1,0)),"ERROR")</f>
        <v>ERROR</v>
      </c>
      <c r="F89" t="s">
        <v>84</v>
      </c>
      <c r="G89">
        <v>86</v>
      </c>
      <c r="H89" s="9" t="s">
        <v>544</v>
      </c>
      <c r="I89" t="str">
        <f t="shared" si="8"/>
        <v>395</v>
      </c>
      <c r="J89" t="str">
        <f t="shared" si="9"/>
        <v>08G-6</v>
      </c>
      <c r="K89" s="7" t="s">
        <v>547</v>
      </c>
      <c r="L89" s="42"/>
      <c r="AF89" s="59" t="s">
        <v>913</v>
      </c>
      <c r="AG89" s="59" t="s">
        <v>948</v>
      </c>
      <c r="AH89" s="59" t="str">
        <f t="shared" si="10"/>
        <v>076267-1</v>
      </c>
      <c r="AI89" s="58">
        <v>0</v>
      </c>
    </row>
    <row r="90" spans="2:35" ht="15" x14ac:dyDescent="0.25">
      <c r="B90" s="12" t="s">
        <v>370</v>
      </c>
      <c r="C90" s="13" t="s">
        <v>492</v>
      </c>
      <c r="D90" s="17" t="str">
        <f>LEFT(ActiveFunds!$C90,5)</f>
        <v>06J-6</v>
      </c>
      <c r="E90" t="str">
        <f>IFERROR(IF(VLOOKUP(D90,#REF!,2,0)="O",0,IF(VLOOKUP(D90,#REF!,2,0)="T",1,0)),"ERROR")</f>
        <v>ERROR</v>
      </c>
      <c r="F90" t="s">
        <v>85</v>
      </c>
      <c r="G90">
        <v>87</v>
      </c>
      <c r="H90" s="10" t="s">
        <v>546</v>
      </c>
      <c r="I90" t="str">
        <f t="shared" si="8"/>
        <v>405</v>
      </c>
      <c r="J90" t="str">
        <f t="shared" si="9"/>
        <v>08H-1</v>
      </c>
      <c r="K90" s="7" t="s">
        <v>549</v>
      </c>
      <c r="L90" s="42"/>
      <c r="AF90" s="59" t="s">
        <v>913</v>
      </c>
      <c r="AG90" s="59" t="s">
        <v>949</v>
      </c>
      <c r="AH90" s="59" t="str">
        <f t="shared" si="10"/>
        <v>076268-1</v>
      </c>
      <c r="AI90" s="58">
        <v>0</v>
      </c>
    </row>
    <row r="91" spans="2:35" ht="15" x14ac:dyDescent="0.25">
      <c r="B91" s="14" t="s">
        <v>370</v>
      </c>
      <c r="C91" s="15" t="s">
        <v>510</v>
      </c>
      <c r="D91" s="16" t="str">
        <f>LEFT(ActiveFunds!$C91,5)</f>
        <v>07A-6</v>
      </c>
      <c r="E91" t="str">
        <f>IFERROR(IF(VLOOKUP(D91,#REF!,2,0)="O",0,IF(VLOOKUP(D91,#REF!,2,0)="T",1,0)),"ERROR")</f>
        <v>ERROR</v>
      </c>
      <c r="F91" t="s">
        <v>86</v>
      </c>
      <c r="G91">
        <v>88</v>
      </c>
      <c r="H91" s="10" t="s">
        <v>548</v>
      </c>
      <c r="I91" t="str">
        <f t="shared" si="8"/>
        <v>406</v>
      </c>
      <c r="J91" t="str">
        <f t="shared" si="9"/>
        <v>08J-6</v>
      </c>
      <c r="K91" s="8" t="s">
        <v>551</v>
      </c>
      <c r="L91" s="42"/>
      <c r="AF91" s="59" t="s">
        <v>913</v>
      </c>
      <c r="AG91" s="59" t="s">
        <v>950</v>
      </c>
      <c r="AH91" s="59" t="str">
        <f t="shared" si="10"/>
        <v>076289-1</v>
      </c>
      <c r="AI91" s="58">
        <v>0</v>
      </c>
    </row>
    <row r="92" spans="2:35" ht="15" x14ac:dyDescent="0.25">
      <c r="B92" s="12" t="s">
        <v>370</v>
      </c>
      <c r="C92" s="13" t="s">
        <v>184</v>
      </c>
      <c r="D92" s="17" t="str">
        <f>LEFT(ActiveFunds!$C92,5)</f>
        <v>17L-6</v>
      </c>
      <c r="E92" t="str">
        <f>IFERROR(IF(VLOOKUP(D92,#REF!,2,0)="O",0,IF(VLOOKUP(D92,#REF!,2,0)="T",1,0)),"ERROR")</f>
        <v>ERROR</v>
      </c>
      <c r="F92" t="s">
        <v>87</v>
      </c>
      <c r="G92">
        <v>89</v>
      </c>
      <c r="H92" s="9" t="s">
        <v>550</v>
      </c>
      <c r="I92" t="str">
        <f t="shared" si="8"/>
        <v>407</v>
      </c>
      <c r="J92" t="str">
        <f t="shared" si="9"/>
        <v>08K-1</v>
      </c>
      <c r="K92" s="7" t="s">
        <v>553</v>
      </c>
      <c r="L92" s="42"/>
      <c r="AF92" s="59" t="s">
        <v>913</v>
      </c>
      <c r="AG92" s="59" t="s">
        <v>951</v>
      </c>
      <c r="AH92" s="59" t="str">
        <f t="shared" si="10"/>
        <v>076401-6</v>
      </c>
      <c r="AI92" s="58">
        <v>0</v>
      </c>
    </row>
    <row r="93" spans="2:35" ht="15" x14ac:dyDescent="0.25">
      <c r="B93" s="14" t="s">
        <v>370</v>
      </c>
      <c r="C93" s="15" t="s">
        <v>554</v>
      </c>
      <c r="D93" s="16" t="str">
        <f>LEFT(ActiveFunds!$C93,5)</f>
        <v>300-6</v>
      </c>
      <c r="E93" t="str">
        <f>IFERROR(IF(VLOOKUP(D93,#REF!,2,0)="O",0,IF(VLOOKUP(D93,#REF!,2,0)="T",1,0)),"ERROR")</f>
        <v>ERROR</v>
      </c>
      <c r="F93" t="s">
        <v>88</v>
      </c>
      <c r="G93">
        <v>90</v>
      </c>
      <c r="H93" s="10" t="s">
        <v>552</v>
      </c>
      <c r="I93" t="str">
        <f t="shared" si="8"/>
        <v>410</v>
      </c>
      <c r="J93" t="str">
        <f t="shared" si="9"/>
        <v>08N-6</v>
      </c>
      <c r="K93" s="7" t="s">
        <v>556</v>
      </c>
      <c r="L93" s="42"/>
      <c r="AF93" s="59" t="s">
        <v>913</v>
      </c>
      <c r="AG93" s="59" t="s">
        <v>952</v>
      </c>
      <c r="AH93" s="59" t="str">
        <f t="shared" si="10"/>
        <v>076403-6</v>
      </c>
      <c r="AI93" s="58">
        <v>0</v>
      </c>
    </row>
    <row r="94" spans="2:35" ht="15" x14ac:dyDescent="0.25">
      <c r="B94" s="12" t="s">
        <v>171</v>
      </c>
      <c r="C94" s="13" t="s">
        <v>167</v>
      </c>
      <c r="D94" s="17" t="str">
        <f>LEFT(ActiveFunds!$C94,5)</f>
        <v>001-1</v>
      </c>
      <c r="E94" t="str">
        <f>IFERROR(IF(VLOOKUP(D94,#REF!,2,0)="O",0,IF(VLOOKUP(D94,#REF!,2,0)="T",1,0)),"ERROR")</f>
        <v>ERROR</v>
      </c>
      <c r="F94" t="s">
        <v>89</v>
      </c>
      <c r="G94">
        <v>91</v>
      </c>
      <c r="H94" s="9" t="s">
        <v>555</v>
      </c>
      <c r="I94" t="str">
        <f t="shared" si="8"/>
        <v>411</v>
      </c>
      <c r="J94" t="str">
        <f t="shared" si="9"/>
        <v>08P-6</v>
      </c>
      <c r="K94" s="7" t="s">
        <v>558</v>
      </c>
      <c r="L94" s="42"/>
      <c r="AF94" s="59" t="s">
        <v>913</v>
      </c>
      <c r="AG94" s="59" t="s">
        <v>953</v>
      </c>
      <c r="AH94" s="59" t="str">
        <f t="shared" si="10"/>
        <v>076411-6</v>
      </c>
      <c r="AI94" s="58">
        <v>0</v>
      </c>
    </row>
    <row r="95" spans="2:35" ht="15" x14ac:dyDescent="0.25">
      <c r="B95" s="14" t="s">
        <v>171</v>
      </c>
      <c r="C95" s="15" t="s">
        <v>172</v>
      </c>
      <c r="D95" s="16" t="str">
        <f>LEFT(ActiveFunds!$C95,5)</f>
        <v>001-2</v>
      </c>
      <c r="E95" t="str">
        <f>IFERROR(IF(VLOOKUP(D95,#REF!,2,0)="O",0,IF(VLOOKUP(D95,#REF!,2,0)="T",1,0)),"ERROR")</f>
        <v>ERROR</v>
      </c>
      <c r="F95" t="s">
        <v>90</v>
      </c>
      <c r="G95">
        <v>92</v>
      </c>
      <c r="H95" s="10" t="s">
        <v>557</v>
      </c>
      <c r="I95" t="str">
        <f t="shared" si="8"/>
        <v>460</v>
      </c>
      <c r="J95" t="str">
        <f t="shared" si="9"/>
        <v>08V-6</v>
      </c>
      <c r="K95" s="8" t="s">
        <v>560</v>
      </c>
      <c r="L95" s="42"/>
      <c r="AF95" s="59" t="s">
        <v>913</v>
      </c>
      <c r="AG95" s="59" t="s">
        <v>954</v>
      </c>
      <c r="AH95" s="59" t="str">
        <f t="shared" si="10"/>
        <v>076440-6</v>
      </c>
      <c r="AI95" s="58">
        <v>0</v>
      </c>
    </row>
    <row r="96" spans="2:35" ht="15" x14ac:dyDescent="0.25">
      <c r="B96" s="12" t="s">
        <v>171</v>
      </c>
      <c r="C96" s="13" t="s">
        <v>288</v>
      </c>
      <c r="D96" s="17" t="str">
        <f>LEFT(ActiveFunds!$C96,5)</f>
        <v>001-3</v>
      </c>
      <c r="E96" t="str">
        <f>IFERROR(IF(VLOOKUP(D96,#REF!,2,0)="O",0,IF(VLOOKUP(D96,#REF!,2,0)="T",1,0)),"ERROR")</f>
        <v>ERROR</v>
      </c>
      <c r="F96" t="s">
        <v>91</v>
      </c>
      <c r="G96">
        <v>93</v>
      </c>
      <c r="H96" s="10" t="s">
        <v>559</v>
      </c>
      <c r="I96" t="str">
        <f t="shared" si="8"/>
        <v>461</v>
      </c>
      <c r="J96" t="str">
        <f t="shared" si="9"/>
        <v>095-1</v>
      </c>
      <c r="K96" s="7" t="s">
        <v>562</v>
      </c>
      <c r="L96" s="42"/>
      <c r="AF96" s="59" t="s">
        <v>913</v>
      </c>
      <c r="AG96" s="59" t="s">
        <v>955</v>
      </c>
      <c r="AH96" s="59" t="str">
        <f t="shared" si="10"/>
        <v>076443-6</v>
      </c>
      <c r="AI96" s="58">
        <v>0</v>
      </c>
    </row>
    <row r="97" spans="2:35" ht="15" x14ac:dyDescent="0.25">
      <c r="B97" s="14" t="s">
        <v>171</v>
      </c>
      <c r="C97" s="15" t="s">
        <v>173</v>
      </c>
      <c r="D97" s="16" t="str">
        <f>LEFT(ActiveFunds!$C97,5)</f>
        <v>001-7</v>
      </c>
      <c r="E97" t="str">
        <f>IFERROR(IF(VLOOKUP(D97,#REF!,2,0)="O",0,IF(VLOOKUP(D97,#REF!,2,0)="T",1,0)),"ERROR")</f>
        <v>ERROR</v>
      </c>
      <c r="F97" t="s">
        <v>92</v>
      </c>
      <c r="G97">
        <v>94</v>
      </c>
      <c r="H97" s="9" t="s">
        <v>561</v>
      </c>
      <c r="I97" t="str">
        <f t="shared" si="8"/>
        <v>462</v>
      </c>
      <c r="J97" t="str">
        <f t="shared" si="9"/>
        <v>098-1</v>
      </c>
      <c r="K97" s="8" t="s">
        <v>564</v>
      </c>
      <c r="L97" s="42"/>
      <c r="AF97" s="59" t="s">
        <v>913</v>
      </c>
      <c r="AG97" s="59" t="s">
        <v>956</v>
      </c>
      <c r="AH97" s="59" t="str">
        <f t="shared" si="10"/>
        <v>076448-6</v>
      </c>
      <c r="AI97" s="58">
        <v>0</v>
      </c>
    </row>
    <row r="98" spans="2:35" ht="15" x14ac:dyDescent="0.25">
      <c r="B98" s="12" t="s">
        <v>171</v>
      </c>
      <c r="C98" s="13" t="s">
        <v>337</v>
      </c>
      <c r="D98" s="17" t="str">
        <f>LEFT(ActiveFunds!$C98,5)</f>
        <v>03K-6</v>
      </c>
      <c r="E98" t="str">
        <f>IFERROR(IF(VLOOKUP(D98,#REF!,2,0)="O",0,IF(VLOOKUP(D98,#REF!,2,0)="T",1,0)),"ERROR")</f>
        <v>ERROR</v>
      </c>
      <c r="F98" t="s">
        <v>93</v>
      </c>
      <c r="G98">
        <v>95</v>
      </c>
      <c r="H98" s="9" t="s">
        <v>563</v>
      </c>
      <c r="I98" t="str">
        <f t="shared" si="8"/>
        <v>465</v>
      </c>
      <c r="J98" t="str">
        <f t="shared" si="9"/>
        <v>09B-6</v>
      </c>
      <c r="K98" s="8" t="s">
        <v>566</v>
      </c>
      <c r="L98" s="42"/>
      <c r="AF98" s="59" t="s">
        <v>913</v>
      </c>
      <c r="AG98" s="59" t="s">
        <v>957</v>
      </c>
      <c r="AH98" s="59" t="str">
        <f t="shared" si="10"/>
        <v>076450-6</v>
      </c>
      <c r="AI98" s="58">
        <v>0</v>
      </c>
    </row>
    <row r="99" spans="2:35" ht="15" x14ac:dyDescent="0.25">
      <c r="B99" s="14" t="s">
        <v>171</v>
      </c>
      <c r="C99" s="15" t="s">
        <v>175</v>
      </c>
      <c r="D99" s="16" t="str">
        <f>LEFT(ActiveFunds!$C99,5)</f>
        <v>04R-1</v>
      </c>
      <c r="E99" t="str">
        <f>IFERROR(IF(VLOOKUP(D99,#REF!,2,0)="O",0,IF(VLOOKUP(D99,#REF!,2,0)="T",1,0)),"ERROR")</f>
        <v>ERROR</v>
      </c>
      <c r="F99" t="s">
        <v>94</v>
      </c>
      <c r="G99">
        <v>96</v>
      </c>
      <c r="H99" s="9" t="s">
        <v>565</v>
      </c>
      <c r="I99" t="str">
        <f t="shared" si="8"/>
        <v>467</v>
      </c>
      <c r="J99" t="str">
        <f t="shared" si="9"/>
        <v>09F-1</v>
      </c>
      <c r="K99" s="8" t="s">
        <v>568</v>
      </c>
      <c r="L99" s="42"/>
      <c r="AF99" s="59" t="s">
        <v>913</v>
      </c>
      <c r="AG99" s="59" t="s">
        <v>958</v>
      </c>
      <c r="AH99" s="59" t="str">
        <f t="shared" si="10"/>
        <v>076460-6</v>
      </c>
      <c r="AI99" s="58">
        <v>0</v>
      </c>
    </row>
    <row r="100" spans="2:35" ht="15" x14ac:dyDescent="0.25">
      <c r="B100" s="12" t="s">
        <v>171</v>
      </c>
      <c r="C100" s="13" t="s">
        <v>176</v>
      </c>
      <c r="D100" s="17" t="str">
        <f>LEFT(ActiveFunds!$C100,5)</f>
        <v>058-1</v>
      </c>
      <c r="E100" t="str">
        <f>IFERROR(IF(VLOOKUP(D100,#REF!,2,0)="O",0,IF(VLOOKUP(D100,#REF!,2,0)="T",1,0)),"ERROR")</f>
        <v>ERROR</v>
      </c>
      <c r="F100" t="s">
        <v>95</v>
      </c>
      <c r="G100">
        <v>97</v>
      </c>
      <c r="H100" s="10" t="s">
        <v>567</v>
      </c>
      <c r="I100" t="str">
        <f t="shared" si="8"/>
        <v>468</v>
      </c>
      <c r="J100" t="str">
        <f t="shared" si="9"/>
        <v>09H-1</v>
      </c>
      <c r="K100" s="7" t="s">
        <v>570</v>
      </c>
      <c r="L100" s="42"/>
      <c r="AF100" s="59" t="s">
        <v>913</v>
      </c>
      <c r="AG100" s="59" t="s">
        <v>959</v>
      </c>
      <c r="AH100" s="59" t="str">
        <f t="shared" si="10"/>
        <v>076488-1</v>
      </c>
      <c r="AI100" s="58">
        <v>0</v>
      </c>
    </row>
    <row r="101" spans="2:35" ht="15" x14ac:dyDescent="0.25">
      <c r="B101" s="14" t="s">
        <v>171</v>
      </c>
      <c r="C101" s="15" t="s">
        <v>177</v>
      </c>
      <c r="D101" s="16" t="str">
        <f>LEFT(ActiveFunds!$C101,5)</f>
        <v>05R-1</v>
      </c>
      <c r="E101" t="str">
        <f>IFERROR(IF(VLOOKUP(D101,#REF!,2,0)="O",0,IF(VLOOKUP(D101,#REF!,2,0)="T",1,0)),"ERROR")</f>
        <v>ERROR</v>
      </c>
      <c r="F101" t="s">
        <v>96</v>
      </c>
      <c r="G101">
        <v>98</v>
      </c>
      <c r="H101" s="9" t="s">
        <v>569</v>
      </c>
      <c r="I101" t="str">
        <f t="shared" si="8"/>
        <v>471</v>
      </c>
      <c r="J101" t="str">
        <f t="shared" si="9"/>
        <v>09J-6</v>
      </c>
      <c r="K101" s="7" t="s">
        <v>572</v>
      </c>
      <c r="L101" s="42"/>
      <c r="AF101" s="59" t="s">
        <v>913</v>
      </c>
      <c r="AG101" s="59" t="s">
        <v>960</v>
      </c>
      <c r="AH101" s="59" t="str">
        <f t="shared" si="10"/>
        <v>076511-1</v>
      </c>
      <c r="AI101" s="58">
        <v>0</v>
      </c>
    </row>
    <row r="102" spans="2:35" ht="15" x14ac:dyDescent="0.25">
      <c r="B102" s="12" t="s">
        <v>171</v>
      </c>
      <c r="C102" s="13" t="s">
        <v>178</v>
      </c>
      <c r="D102" s="17" t="str">
        <f>LEFT(ActiveFunds!$C102,5)</f>
        <v>06K-1</v>
      </c>
      <c r="E102" t="str">
        <f>IFERROR(IF(VLOOKUP(D102,#REF!,2,0)="O",0,IF(VLOOKUP(D102,#REF!,2,0)="T",1,0)),"ERROR")</f>
        <v>ERROR</v>
      </c>
      <c r="F102" t="s">
        <v>97</v>
      </c>
      <c r="G102">
        <v>99</v>
      </c>
      <c r="H102" s="9" t="s">
        <v>571</v>
      </c>
      <c r="I102" t="str">
        <f t="shared" si="8"/>
        <v>477</v>
      </c>
      <c r="J102" t="str">
        <f t="shared" si="9"/>
        <v>09L-6</v>
      </c>
      <c r="K102" s="7" t="s">
        <v>574</v>
      </c>
      <c r="L102" s="42"/>
      <c r="AF102" s="59" t="s">
        <v>913</v>
      </c>
      <c r="AG102" s="59" t="s">
        <v>961</v>
      </c>
      <c r="AH102" s="59" t="str">
        <f t="shared" si="10"/>
        <v>076512-6</v>
      </c>
      <c r="AI102" s="58">
        <v>0</v>
      </c>
    </row>
    <row r="103" spans="2:35" ht="15" x14ac:dyDescent="0.25">
      <c r="B103" s="14" t="s">
        <v>171</v>
      </c>
      <c r="C103" s="15" t="s">
        <v>534</v>
      </c>
      <c r="D103" s="16" t="str">
        <f>LEFT(ActiveFunds!$C103,5)</f>
        <v>084-1</v>
      </c>
      <c r="E103" t="str">
        <f>IFERROR(IF(VLOOKUP(D103,#REF!,2,0)="O",0,IF(VLOOKUP(D103,#REF!,2,0)="T",1,0)),"ERROR")</f>
        <v>ERROR</v>
      </c>
      <c r="F103" t="s">
        <v>98</v>
      </c>
      <c r="G103">
        <v>100</v>
      </c>
      <c r="H103" s="10" t="s">
        <v>573</v>
      </c>
      <c r="I103" t="str">
        <f t="shared" si="8"/>
        <v>478</v>
      </c>
      <c r="J103" t="str">
        <f t="shared" si="9"/>
        <v>09M-1</v>
      </c>
      <c r="K103" s="7" t="s">
        <v>576</v>
      </c>
      <c r="L103" s="42"/>
      <c r="AF103" s="59" t="s">
        <v>913</v>
      </c>
      <c r="AG103" s="59" t="s">
        <v>962</v>
      </c>
      <c r="AH103" s="59" t="str">
        <f t="shared" si="10"/>
        <v>076522-6</v>
      </c>
      <c r="AI103" s="58">
        <v>0</v>
      </c>
    </row>
    <row r="104" spans="2:35" ht="15" x14ac:dyDescent="0.25">
      <c r="B104" s="12" t="s">
        <v>171</v>
      </c>
      <c r="C104" s="13" t="s">
        <v>545</v>
      </c>
      <c r="D104" s="17" t="str">
        <f>LEFT(ActiveFunds!$C104,5)</f>
        <v>08E-6</v>
      </c>
      <c r="E104" t="str">
        <f>IFERROR(IF(VLOOKUP(D104,#REF!,2,0)="O",0,IF(VLOOKUP(D104,#REF!,2,0)="T",1,0)),"ERROR")</f>
        <v>ERROR</v>
      </c>
      <c r="F104" t="s">
        <v>99</v>
      </c>
      <c r="G104">
        <v>101</v>
      </c>
      <c r="H104" s="10" t="s">
        <v>575</v>
      </c>
      <c r="I104" t="str">
        <f t="shared" si="8"/>
        <v>490</v>
      </c>
      <c r="J104" t="str">
        <f t="shared" si="9"/>
        <v>09N-1</v>
      </c>
      <c r="K104" s="7" t="s">
        <v>578</v>
      </c>
      <c r="L104" s="42"/>
      <c r="AF104" s="59" t="s">
        <v>913</v>
      </c>
      <c r="AG104" s="59" t="s">
        <v>963</v>
      </c>
      <c r="AH104" s="59" t="str">
        <f t="shared" si="10"/>
        <v>076524-6</v>
      </c>
      <c r="AI104" s="58">
        <v>0</v>
      </c>
    </row>
    <row r="105" spans="2:35" ht="15" x14ac:dyDescent="0.25">
      <c r="B105" s="14" t="s">
        <v>171</v>
      </c>
      <c r="C105" s="15" t="s">
        <v>412</v>
      </c>
      <c r="D105" s="16" t="str">
        <f>LEFT(ActiveFunds!$C105,5)</f>
        <v>09R-1</v>
      </c>
      <c r="E105" t="str">
        <f>IFERROR(IF(VLOOKUP(D105,#REF!,2,0)="O",0,IF(VLOOKUP(D105,#REF!,2,0)="T",1,0)),"ERROR")</f>
        <v>ERROR</v>
      </c>
      <c r="F105" t="s">
        <v>100</v>
      </c>
      <c r="G105">
        <v>102</v>
      </c>
      <c r="H105" s="10" t="s">
        <v>577</v>
      </c>
      <c r="I105" t="str">
        <f t="shared" si="8"/>
        <v>495</v>
      </c>
      <c r="J105" t="str">
        <f t="shared" si="9"/>
        <v>09R-1</v>
      </c>
      <c r="K105" s="7" t="s">
        <v>412</v>
      </c>
      <c r="L105" s="42"/>
      <c r="AF105" s="59" t="s">
        <v>913</v>
      </c>
      <c r="AG105" s="59" t="s">
        <v>964</v>
      </c>
      <c r="AH105" s="59" t="str">
        <f t="shared" si="10"/>
        <v>076528-6</v>
      </c>
      <c r="AI105" s="58">
        <v>0</v>
      </c>
    </row>
    <row r="106" spans="2:35" ht="15" x14ac:dyDescent="0.25">
      <c r="B106" s="12" t="s">
        <v>171</v>
      </c>
      <c r="C106" s="13" t="s">
        <v>580</v>
      </c>
      <c r="D106" s="17" t="str">
        <f>LEFT(ActiveFunds!$C106,5)</f>
        <v>107-1</v>
      </c>
      <c r="E106" t="str">
        <f>IFERROR(IF(VLOOKUP(D106,#REF!,2,0)="O",0,IF(VLOOKUP(D106,#REF!,2,0)="T",1,0)),"ERROR")</f>
        <v>ERROR</v>
      </c>
      <c r="F106" t="s">
        <v>101</v>
      </c>
      <c r="G106">
        <v>103</v>
      </c>
      <c r="H106" s="10" t="s">
        <v>579</v>
      </c>
      <c r="I106" t="str">
        <f t="shared" si="8"/>
        <v>540</v>
      </c>
      <c r="J106" t="str">
        <f t="shared" si="9"/>
        <v>09T-6</v>
      </c>
      <c r="K106" s="7" t="s">
        <v>581</v>
      </c>
      <c r="L106" s="42"/>
      <c r="AF106" s="59" t="s">
        <v>913</v>
      </c>
      <c r="AG106" s="59" t="s">
        <v>965</v>
      </c>
      <c r="AH106" s="59" t="str">
        <f t="shared" si="10"/>
        <v>076550-1</v>
      </c>
      <c r="AI106" s="58">
        <v>0</v>
      </c>
    </row>
    <row r="107" spans="2:35" ht="15" x14ac:dyDescent="0.25">
      <c r="B107" s="14" t="s">
        <v>171</v>
      </c>
      <c r="C107" s="15" t="s">
        <v>179</v>
      </c>
      <c r="D107" s="16" t="str">
        <f>LEFT(ActiveFunds!$C107,5)</f>
        <v>10B-1</v>
      </c>
      <c r="E107" t="str">
        <f>IFERROR(IF(VLOOKUP(D107,#REF!,2,0)="O",0,IF(VLOOKUP(D107,#REF!,2,0)="T",1,0)),"ERROR")</f>
        <v>ERROR</v>
      </c>
      <c r="G107">
        <v>104</v>
      </c>
      <c r="H107" s="10" t="s">
        <v>265</v>
      </c>
      <c r="I107" t="str">
        <f t="shared" si="8"/>
        <v>699</v>
      </c>
      <c r="J107" t="str">
        <f t="shared" si="9"/>
        <v>102-1</v>
      </c>
      <c r="K107" s="8" t="s">
        <v>582</v>
      </c>
      <c r="L107" s="42"/>
      <c r="AF107" s="59" t="s">
        <v>913</v>
      </c>
      <c r="AG107" s="59" t="s">
        <v>966</v>
      </c>
      <c r="AH107" s="59" t="str">
        <f t="shared" si="10"/>
        <v>076570-6</v>
      </c>
      <c r="AI107" s="58">
        <v>0</v>
      </c>
    </row>
    <row r="108" spans="2:35" ht="15" x14ac:dyDescent="0.25">
      <c r="B108" s="12" t="s">
        <v>171</v>
      </c>
      <c r="C108" s="13" t="s">
        <v>583</v>
      </c>
      <c r="D108" s="17" t="str">
        <f>LEFT(ActiveFunds!$C108,5)</f>
        <v>10R-1</v>
      </c>
      <c r="E108" t="str">
        <f>IFERROR(IF(VLOOKUP(D108,#REF!,2,0)="O",0,IF(VLOOKUP(D108,#REF!,2,0)="T",1,0)),"ERROR")</f>
        <v>ERROR</v>
      </c>
      <c r="G108">
        <v>105</v>
      </c>
      <c r="I108" t="str">
        <f t="shared" si="8"/>
        <v/>
      </c>
      <c r="J108" t="str">
        <f t="shared" si="9"/>
        <v>104-1</v>
      </c>
      <c r="K108" s="7" t="s">
        <v>584</v>
      </c>
      <c r="L108" s="42"/>
      <c r="AF108" s="59" t="s">
        <v>913</v>
      </c>
      <c r="AG108" s="59" t="s">
        <v>967</v>
      </c>
      <c r="AH108" s="59" t="str">
        <f t="shared" si="10"/>
        <v>076573-6</v>
      </c>
      <c r="AI108" s="58">
        <v>0</v>
      </c>
    </row>
    <row r="109" spans="2:35" ht="15" x14ac:dyDescent="0.25">
      <c r="B109" s="14" t="s">
        <v>171</v>
      </c>
      <c r="C109" s="15" t="s">
        <v>180</v>
      </c>
      <c r="D109" s="16" t="str">
        <f>LEFT(ActiveFunds!$C109,5)</f>
        <v>12C-1</v>
      </c>
      <c r="E109" t="str">
        <f>IFERROR(IF(VLOOKUP(D109,#REF!,2,0)="O",0,IF(VLOOKUP(D109,#REF!,2,0)="T",1,0)),"ERROR")</f>
        <v>ERROR</v>
      </c>
      <c r="G109">
        <v>106</v>
      </c>
      <c r="I109" t="str">
        <f t="shared" si="8"/>
        <v/>
      </c>
      <c r="J109" t="str">
        <f t="shared" si="9"/>
        <v>106-1</v>
      </c>
      <c r="K109" s="8" t="s">
        <v>585</v>
      </c>
      <c r="L109" s="42"/>
      <c r="AF109" s="59" t="s">
        <v>913</v>
      </c>
      <c r="AG109" s="59" t="s">
        <v>968</v>
      </c>
      <c r="AH109" s="59" t="str">
        <f t="shared" si="10"/>
        <v>076727-1</v>
      </c>
      <c r="AI109" s="58">
        <v>0</v>
      </c>
    </row>
    <row r="110" spans="2:35" ht="15" x14ac:dyDescent="0.25">
      <c r="B110" s="12" t="s">
        <v>171</v>
      </c>
      <c r="C110" s="13" t="s">
        <v>586</v>
      </c>
      <c r="D110" s="17" t="str">
        <f>LEFT(ActiveFunds!$C110,5)</f>
        <v>14M-1</v>
      </c>
      <c r="E110" t="str">
        <f>IFERROR(IF(VLOOKUP(D110,#REF!,2,0)="O",0,IF(VLOOKUP(D110,#REF!,2,0)="T",1,0)),"ERROR")</f>
        <v>ERROR</v>
      </c>
      <c r="G110">
        <v>107</v>
      </c>
      <c r="I110" t="str">
        <f t="shared" si="8"/>
        <v/>
      </c>
      <c r="J110" t="str">
        <f t="shared" si="9"/>
        <v>106-2</v>
      </c>
      <c r="K110" s="8" t="s">
        <v>587</v>
      </c>
      <c r="L110" s="42"/>
      <c r="AF110" s="59" t="s">
        <v>913</v>
      </c>
      <c r="AG110" s="59" t="s">
        <v>969</v>
      </c>
      <c r="AH110" s="59" t="str">
        <f t="shared" si="10"/>
        <v>076846-6</v>
      </c>
      <c r="AI110" s="58">
        <v>0</v>
      </c>
    </row>
    <row r="111" spans="2:35" ht="15" x14ac:dyDescent="0.25">
      <c r="B111" s="14" t="s">
        <v>171</v>
      </c>
      <c r="C111" s="15" t="s">
        <v>181</v>
      </c>
      <c r="D111" s="16" t="str">
        <f>LEFT(ActiveFunds!$C111,5)</f>
        <v>150-1</v>
      </c>
      <c r="E111" t="str">
        <f>IFERROR(IF(VLOOKUP(D111,#REF!,2,0)="O",0,IF(VLOOKUP(D111,#REF!,2,0)="T",1,0)),"ERROR")</f>
        <v>ERROR</v>
      </c>
      <c r="G111">
        <v>108</v>
      </c>
      <c r="I111" t="str">
        <f t="shared" si="8"/>
        <v/>
      </c>
      <c r="J111" t="str">
        <f t="shared" si="9"/>
        <v>106-7</v>
      </c>
      <c r="K111" s="7" t="s">
        <v>588</v>
      </c>
      <c r="L111" s="42"/>
      <c r="AF111" s="59" t="s">
        <v>913</v>
      </c>
      <c r="AG111" s="59" t="s">
        <v>970</v>
      </c>
      <c r="AH111" s="59" t="str">
        <f t="shared" si="10"/>
        <v>076850-6</v>
      </c>
      <c r="AI111" s="58">
        <v>0</v>
      </c>
    </row>
    <row r="112" spans="2:35" ht="15" x14ac:dyDescent="0.25">
      <c r="B112" s="12" t="s">
        <v>171</v>
      </c>
      <c r="C112" s="13" t="s">
        <v>182</v>
      </c>
      <c r="D112" s="17" t="str">
        <f>LEFT(ActiveFunds!$C112,5)</f>
        <v>15A-6</v>
      </c>
      <c r="E112" t="str">
        <f>IFERROR(IF(VLOOKUP(D112,#REF!,2,0)="O",0,IF(VLOOKUP(D112,#REF!,2,0)="T",1,0)),"ERROR")</f>
        <v>ERROR</v>
      </c>
      <c r="G112">
        <v>109</v>
      </c>
      <c r="I112" t="str">
        <f t="shared" si="8"/>
        <v/>
      </c>
      <c r="J112" t="str">
        <f t="shared" si="9"/>
        <v>106-9</v>
      </c>
      <c r="K112" s="8" t="s">
        <v>589</v>
      </c>
      <c r="L112" s="42"/>
      <c r="AF112" s="59" t="s">
        <v>17</v>
      </c>
      <c r="AG112" s="59" t="s">
        <v>887</v>
      </c>
      <c r="AH112" s="59" t="str">
        <f t="shared" si="10"/>
        <v>080001-1</v>
      </c>
      <c r="AI112" s="58">
        <v>0</v>
      </c>
    </row>
    <row r="113" spans="2:35" ht="15" x14ac:dyDescent="0.25">
      <c r="B113" s="14" t="s">
        <v>171</v>
      </c>
      <c r="C113" s="15" t="s">
        <v>184</v>
      </c>
      <c r="D113" s="16" t="str">
        <f>LEFT(ActiveFunds!$C113,5)</f>
        <v>17L-6</v>
      </c>
      <c r="E113" t="str">
        <f>IFERROR(IF(VLOOKUP(D113,#REF!,2,0)="O",0,IF(VLOOKUP(D113,#REF!,2,0)="T",1,0)),"ERROR")</f>
        <v>ERROR</v>
      </c>
      <c r="G113">
        <v>110</v>
      </c>
      <c r="I113" t="str">
        <f t="shared" si="8"/>
        <v/>
      </c>
      <c r="J113" t="str">
        <f t="shared" si="9"/>
        <v>107-1</v>
      </c>
      <c r="K113" s="7" t="s">
        <v>580</v>
      </c>
      <c r="L113" s="42"/>
      <c r="AF113" s="59" t="s">
        <v>17</v>
      </c>
      <c r="AG113" s="59" t="s">
        <v>908</v>
      </c>
      <c r="AH113" s="59" t="str">
        <f t="shared" si="10"/>
        <v>080001-7</v>
      </c>
      <c r="AI113" s="58">
        <v>0</v>
      </c>
    </row>
    <row r="114" spans="2:35" ht="15" x14ac:dyDescent="0.25">
      <c r="B114" s="12" t="s">
        <v>171</v>
      </c>
      <c r="C114" s="13" t="s">
        <v>590</v>
      </c>
      <c r="D114" s="17" t="str">
        <f>LEFT(ActiveFunds!$C114,5)</f>
        <v>18A-6</v>
      </c>
      <c r="E114" t="str">
        <f>IFERROR(IF(VLOOKUP(D114,#REF!,2,0)="O",0,IF(VLOOKUP(D114,#REF!,2,0)="T",1,0)),"ERROR")</f>
        <v>ERROR</v>
      </c>
      <c r="J114" t="str">
        <f t="shared" si="9"/>
        <v>108-1</v>
      </c>
      <c r="K114" s="8" t="s">
        <v>283</v>
      </c>
      <c r="L114" s="42"/>
      <c r="AF114" s="59" t="s">
        <v>17</v>
      </c>
      <c r="AG114" s="59" t="s">
        <v>971</v>
      </c>
      <c r="AH114" s="59" t="str">
        <f t="shared" si="10"/>
        <v>08007L-6</v>
      </c>
      <c r="AI114" s="58">
        <v>0</v>
      </c>
    </row>
    <row r="115" spans="2:35" ht="15" x14ac:dyDescent="0.25">
      <c r="B115" s="14" t="s">
        <v>171</v>
      </c>
      <c r="C115" s="15" t="s">
        <v>591</v>
      </c>
      <c r="D115" s="16" t="str">
        <f>LEFT(ActiveFunds!$C115,5)</f>
        <v>19V-6</v>
      </c>
      <c r="E115" t="str">
        <f>IFERROR(IF(VLOOKUP(D115,#REF!,2,0)="O",0,IF(VLOOKUP(D115,#REF!,2,0)="T",1,0)),"ERROR")</f>
        <v>ERROR</v>
      </c>
      <c r="J115" t="str">
        <f t="shared" si="9"/>
        <v>108-2</v>
      </c>
      <c r="K115" s="8" t="s">
        <v>592</v>
      </c>
      <c r="L115" s="42"/>
      <c r="AF115" s="59" t="s">
        <v>18</v>
      </c>
      <c r="AG115" s="59" t="s">
        <v>887</v>
      </c>
      <c r="AH115" s="59" t="str">
        <f t="shared" si="10"/>
        <v>082001-1</v>
      </c>
      <c r="AI115" s="58">
        <v>0</v>
      </c>
    </row>
    <row r="116" spans="2:35" ht="15" x14ac:dyDescent="0.25">
      <c r="B116" s="12" t="s">
        <v>171</v>
      </c>
      <c r="C116" s="13" t="s">
        <v>185</v>
      </c>
      <c r="D116" s="17" t="str">
        <f>LEFT(ActiveFunds!$C116,5)</f>
        <v>205-6</v>
      </c>
      <c r="E116" t="str">
        <f>IFERROR(IF(VLOOKUP(D116,#REF!,2,0)="O",0,IF(VLOOKUP(D116,#REF!,2,0)="T",1,0)),"ERROR")</f>
        <v>ERROR</v>
      </c>
      <c r="J116" t="str">
        <f t="shared" si="9"/>
        <v>108-3</v>
      </c>
      <c r="K116" s="8" t="s">
        <v>593</v>
      </c>
      <c r="L116" s="42"/>
      <c r="AF116" s="59" t="s">
        <v>19</v>
      </c>
      <c r="AG116" s="59" t="s">
        <v>887</v>
      </c>
      <c r="AH116" s="59" t="str">
        <f t="shared" si="10"/>
        <v>085001-1</v>
      </c>
      <c r="AI116" s="58">
        <v>0</v>
      </c>
    </row>
    <row r="117" spans="2:35" ht="15" x14ac:dyDescent="0.25">
      <c r="B117" s="14" t="s">
        <v>171</v>
      </c>
      <c r="C117" s="15" t="s">
        <v>594</v>
      </c>
      <c r="D117" s="16" t="str">
        <f>LEFT(ActiveFunds!$C117,5)</f>
        <v>21C-6</v>
      </c>
      <c r="E117" t="str">
        <f>IFERROR(IF(VLOOKUP(D117,#REF!,2,0)="O",0,IF(VLOOKUP(D117,#REF!,2,0)="T",1,0)),"ERROR")</f>
        <v>ERROR</v>
      </c>
      <c r="J117" t="str">
        <f t="shared" si="9"/>
        <v>108-7</v>
      </c>
      <c r="K117" s="7" t="s">
        <v>595</v>
      </c>
      <c r="L117" s="42"/>
      <c r="AF117" s="59" t="s">
        <v>19</v>
      </c>
      <c r="AG117" s="59" t="s">
        <v>907</v>
      </c>
      <c r="AH117" s="59" t="str">
        <f t="shared" si="10"/>
        <v>085001-2</v>
      </c>
      <c r="AI117" s="58">
        <v>0</v>
      </c>
    </row>
    <row r="118" spans="2:35" ht="15" x14ac:dyDescent="0.25">
      <c r="B118" s="12" t="s">
        <v>171</v>
      </c>
      <c r="C118" s="13" t="s">
        <v>596</v>
      </c>
      <c r="D118" s="17" t="str">
        <f>LEFT(ActiveFunds!$C118,5)</f>
        <v>237-1</v>
      </c>
      <c r="E118" t="str">
        <f>IFERROR(IF(VLOOKUP(D118,#REF!,2,0)="O",0,IF(VLOOKUP(D118,#REF!,2,0)="T",1,0)),"ERROR")</f>
        <v>ERROR</v>
      </c>
      <c r="J118" t="str">
        <f t="shared" si="9"/>
        <v>109-1</v>
      </c>
      <c r="K118" s="7" t="s">
        <v>597</v>
      </c>
      <c r="L118" s="42"/>
      <c r="AF118" s="59" t="s">
        <v>19</v>
      </c>
      <c r="AG118" s="59" t="s">
        <v>972</v>
      </c>
      <c r="AH118" s="59" t="str">
        <f t="shared" si="10"/>
        <v>085006-1</v>
      </c>
      <c r="AI118" s="58">
        <v>0</v>
      </c>
    </row>
    <row r="119" spans="2:35" ht="15" x14ac:dyDescent="0.25">
      <c r="B119" s="14" t="s">
        <v>171</v>
      </c>
      <c r="C119" s="15" t="s">
        <v>186</v>
      </c>
      <c r="D119" s="16" t="str">
        <f>LEFT(ActiveFunds!$C119,5)</f>
        <v>263-1</v>
      </c>
      <c r="E119" t="str">
        <f>IFERROR(IF(VLOOKUP(D119,#REF!,2,0)="O",0,IF(VLOOKUP(D119,#REF!,2,0)="T",1,0)),"ERROR")</f>
        <v>ERROR</v>
      </c>
      <c r="J119" t="str">
        <f t="shared" si="9"/>
        <v>109-2</v>
      </c>
      <c r="K119" s="7" t="s">
        <v>598</v>
      </c>
      <c r="L119" s="42"/>
      <c r="AF119" s="59" t="s">
        <v>19</v>
      </c>
      <c r="AG119" s="59" t="s">
        <v>973</v>
      </c>
      <c r="AH119" s="59" t="str">
        <f t="shared" si="10"/>
        <v>08506H-6</v>
      </c>
      <c r="AI119" s="58">
        <v>0</v>
      </c>
    </row>
    <row r="120" spans="2:35" ht="15" x14ac:dyDescent="0.25">
      <c r="B120" s="12" t="s">
        <v>171</v>
      </c>
      <c r="C120" s="13" t="s">
        <v>599</v>
      </c>
      <c r="D120" s="17" t="str">
        <f>LEFT(ActiveFunds!$C120,5)</f>
        <v>300-1</v>
      </c>
      <c r="E120" t="str">
        <f>IFERROR(IF(VLOOKUP(D120,#REF!,2,0)="O",0,IF(VLOOKUP(D120,#REF!,2,0)="T",1,0)),"ERROR")</f>
        <v>ERROR</v>
      </c>
      <c r="J120" t="str">
        <f t="shared" si="9"/>
        <v>109-7</v>
      </c>
      <c r="K120" s="8" t="s">
        <v>600</v>
      </c>
      <c r="L120" s="42"/>
      <c r="AF120" s="59" t="s">
        <v>19</v>
      </c>
      <c r="AG120" s="59" t="s">
        <v>974</v>
      </c>
      <c r="AH120" s="59" t="str">
        <f t="shared" si="10"/>
        <v>08512M-1</v>
      </c>
      <c r="AI120" s="58">
        <v>0</v>
      </c>
    </row>
    <row r="121" spans="2:35" ht="15" x14ac:dyDescent="0.25">
      <c r="B121" s="14" t="s">
        <v>171</v>
      </c>
      <c r="C121" s="15" t="s">
        <v>187</v>
      </c>
      <c r="D121" s="16" t="str">
        <f>LEFT(ActiveFunds!$C121,5)</f>
        <v>501-1</v>
      </c>
      <c r="E121" t="str">
        <f>IFERROR(IF(VLOOKUP(D121,#REF!,2,0)="O",0,IF(VLOOKUP(D121,#REF!,2,0)="T",1,0)),"ERROR")</f>
        <v>ERROR</v>
      </c>
      <c r="J121" t="str">
        <f t="shared" si="9"/>
        <v>10A-1</v>
      </c>
      <c r="K121" s="8" t="s">
        <v>601</v>
      </c>
      <c r="L121" s="42"/>
      <c r="AF121" s="59" t="s">
        <v>19</v>
      </c>
      <c r="AG121" s="59" t="s">
        <v>975</v>
      </c>
      <c r="AH121" s="59" t="str">
        <f t="shared" si="10"/>
        <v>08514E-1</v>
      </c>
      <c r="AI121" s="58">
        <v>0</v>
      </c>
    </row>
    <row r="122" spans="2:35" ht="15" x14ac:dyDescent="0.25">
      <c r="B122" s="12" t="s">
        <v>171</v>
      </c>
      <c r="C122" s="13" t="s">
        <v>188</v>
      </c>
      <c r="D122" s="17" t="str">
        <f>LEFT(ActiveFunds!$C122,5)</f>
        <v>532-1</v>
      </c>
      <c r="E122" t="str">
        <f>IFERROR(IF(VLOOKUP(D122,#REF!,2,0)="O",0,IF(VLOOKUP(D122,#REF!,2,0)="T",1,0)),"ERROR")</f>
        <v>ERROR</v>
      </c>
      <c r="J122" t="str">
        <f t="shared" si="9"/>
        <v>10B-1</v>
      </c>
      <c r="K122" s="8" t="s">
        <v>179</v>
      </c>
      <c r="L122" s="42"/>
      <c r="AF122" s="59" t="s">
        <v>19</v>
      </c>
      <c r="AG122" s="59" t="s">
        <v>976</v>
      </c>
      <c r="AH122" s="59" t="str">
        <f t="shared" si="10"/>
        <v>08516F-6</v>
      </c>
      <c r="AI122" s="58">
        <v>0</v>
      </c>
    </row>
    <row r="123" spans="2:35" ht="15" x14ac:dyDescent="0.25">
      <c r="B123" s="14" t="s">
        <v>171</v>
      </c>
      <c r="C123" s="15" t="s">
        <v>602</v>
      </c>
      <c r="D123" s="16" t="str">
        <f>LEFT(ActiveFunds!$C123,5)</f>
        <v>731-6</v>
      </c>
      <c r="E123" t="str">
        <f>IFERROR(IF(VLOOKUP(D123,#REF!,2,0)="O",0,IF(VLOOKUP(D123,#REF!,2,0)="T",1,0)),"ERROR")</f>
        <v>ERROR</v>
      </c>
      <c r="J123" t="str">
        <f t="shared" si="9"/>
        <v>10G-1</v>
      </c>
      <c r="K123" s="7" t="s">
        <v>603</v>
      </c>
      <c r="L123" s="42"/>
      <c r="AF123" s="59" t="s">
        <v>19</v>
      </c>
      <c r="AG123" s="59" t="s">
        <v>977</v>
      </c>
      <c r="AH123" s="59" t="str">
        <f t="shared" si="10"/>
        <v>085407-6</v>
      </c>
      <c r="AI123" s="58">
        <v>0</v>
      </c>
    </row>
    <row r="124" spans="2:35" ht="15" x14ac:dyDescent="0.25">
      <c r="B124" s="12" t="s">
        <v>171</v>
      </c>
      <c r="C124" s="13" t="s">
        <v>604</v>
      </c>
      <c r="D124" s="17" t="str">
        <f>LEFT(ActiveFunds!$C124,5)</f>
        <v>746-6</v>
      </c>
      <c r="E124" t="str">
        <f>IFERROR(IF(VLOOKUP(D124,#REF!,2,0)="O",0,IF(VLOOKUP(D124,#REF!,2,0)="T",1,0)),"ERROR")</f>
        <v>ERROR</v>
      </c>
      <c r="J124" t="str">
        <f t="shared" si="9"/>
        <v>10R-1</v>
      </c>
      <c r="K124" s="7" t="s">
        <v>583</v>
      </c>
      <c r="L124" s="42"/>
      <c r="AF124" s="59" t="s">
        <v>19</v>
      </c>
      <c r="AG124" s="59" t="s">
        <v>978</v>
      </c>
      <c r="AH124" s="59" t="str">
        <f t="shared" si="10"/>
        <v>085415-1</v>
      </c>
      <c r="AI124" s="58">
        <v>0</v>
      </c>
    </row>
    <row r="125" spans="2:35" ht="15" x14ac:dyDescent="0.25">
      <c r="B125" s="14" t="s">
        <v>171</v>
      </c>
      <c r="C125" s="15" t="s">
        <v>378</v>
      </c>
      <c r="D125" s="16" t="str">
        <f>LEFT(ActiveFunds!$C125,5)</f>
        <v>759-6</v>
      </c>
      <c r="E125" t="str">
        <f>IFERROR(IF(VLOOKUP(D125,#REF!,2,0)="O",0,IF(VLOOKUP(D125,#REF!,2,0)="T",1,0)),"ERROR")</f>
        <v>ERROR</v>
      </c>
      <c r="J125" t="str">
        <f t="shared" si="9"/>
        <v>110-1</v>
      </c>
      <c r="K125" s="8" t="s">
        <v>605</v>
      </c>
      <c r="L125" s="42"/>
      <c r="AF125" s="59" t="s">
        <v>19</v>
      </c>
      <c r="AG125" s="59" t="s">
        <v>979</v>
      </c>
      <c r="AH125" s="59" t="str">
        <f t="shared" si="10"/>
        <v>085441-1</v>
      </c>
      <c r="AI125" s="58">
        <v>0</v>
      </c>
    </row>
    <row r="126" spans="2:35" ht="15" x14ac:dyDescent="0.25">
      <c r="B126" s="12" t="s">
        <v>171</v>
      </c>
      <c r="C126" s="13" t="s">
        <v>606</v>
      </c>
      <c r="D126" s="17" t="str">
        <f>LEFT(ActiveFunds!$C126,5)</f>
        <v>777-1</v>
      </c>
      <c r="E126" t="str">
        <f>IFERROR(IF(VLOOKUP(D126,#REF!,2,0)="O",0,IF(VLOOKUP(D126,#REF!,2,0)="T",1,0)),"ERROR")</f>
        <v>ERROR</v>
      </c>
      <c r="J126" t="str">
        <f t="shared" si="9"/>
        <v>110-2</v>
      </c>
      <c r="K126" s="7" t="s">
        <v>607</v>
      </c>
      <c r="L126" s="42"/>
      <c r="AF126" s="59" t="s">
        <v>19</v>
      </c>
      <c r="AG126" s="59" t="s">
        <v>980</v>
      </c>
      <c r="AH126" s="59" t="str">
        <f t="shared" si="10"/>
        <v>085470-6</v>
      </c>
      <c r="AI126" s="58">
        <v>0</v>
      </c>
    </row>
    <row r="127" spans="2:35" ht="15" x14ac:dyDescent="0.25">
      <c r="B127" s="14" t="s">
        <v>171</v>
      </c>
      <c r="C127" s="15" t="s">
        <v>608</v>
      </c>
      <c r="D127" s="16" t="str">
        <f>LEFT(ActiveFunds!$C127,5)</f>
        <v>833-6</v>
      </c>
      <c r="E127" t="str">
        <f>IFERROR(IF(VLOOKUP(D127,#REF!,2,0)="O",0,IF(VLOOKUP(D127,#REF!,2,0)="T",1,0)),"ERROR")</f>
        <v>ERROR</v>
      </c>
      <c r="J127" t="str">
        <f t="shared" si="9"/>
        <v>110-7</v>
      </c>
      <c r="K127" s="8" t="s">
        <v>609</v>
      </c>
      <c r="L127" s="42"/>
      <c r="AF127" s="59" t="s">
        <v>19</v>
      </c>
      <c r="AG127" s="59" t="s">
        <v>981</v>
      </c>
      <c r="AH127" s="59" t="str">
        <f t="shared" si="10"/>
        <v>085549-2</v>
      </c>
      <c r="AI127" s="58">
        <v>0</v>
      </c>
    </row>
    <row r="128" spans="2:35" ht="15" x14ac:dyDescent="0.25">
      <c r="B128" s="12" t="s">
        <v>171</v>
      </c>
      <c r="C128" s="13" t="s">
        <v>189</v>
      </c>
      <c r="D128" s="17" t="str">
        <f>LEFT(ActiveFunds!$C128,5)</f>
        <v>887-1</v>
      </c>
      <c r="E128" t="str">
        <f>IFERROR(IF(VLOOKUP(D128,#REF!,2,0)="O",0,IF(VLOOKUP(D128,#REF!,2,0)="T",1,0)),"ERROR")</f>
        <v>ERROR</v>
      </c>
      <c r="J128" t="str">
        <f t="shared" si="9"/>
        <v>111-1</v>
      </c>
      <c r="K128" s="8" t="s">
        <v>518</v>
      </c>
      <c r="L128" s="42"/>
      <c r="AF128" s="59" t="s">
        <v>20</v>
      </c>
      <c r="AG128" s="59" t="s">
        <v>887</v>
      </c>
      <c r="AH128" s="59" t="str">
        <f t="shared" si="10"/>
        <v>086001-1</v>
      </c>
      <c r="AI128" s="58">
        <v>0</v>
      </c>
    </row>
    <row r="129" spans="2:35" ht="15" x14ac:dyDescent="0.25">
      <c r="B129" s="14" t="s">
        <v>379</v>
      </c>
      <c r="C129" s="15" t="s">
        <v>167</v>
      </c>
      <c r="D129" s="16" t="str">
        <f>LEFT(ActiveFunds!$C129,5)</f>
        <v>001-1</v>
      </c>
      <c r="E129" t="str">
        <f>IFERROR(IF(VLOOKUP(D129,#REF!,2,0)="O",0,IF(VLOOKUP(D129,#REF!,2,0)="T",1,0)),"ERROR")</f>
        <v>ERROR</v>
      </c>
      <c r="J129" t="str">
        <f t="shared" si="9"/>
        <v>116-6</v>
      </c>
      <c r="K129" s="8" t="s">
        <v>610</v>
      </c>
      <c r="L129" s="42"/>
      <c r="AF129" s="59" t="s">
        <v>21</v>
      </c>
      <c r="AG129" s="59" t="s">
        <v>887</v>
      </c>
      <c r="AH129" s="59" t="str">
        <f t="shared" si="10"/>
        <v>087001-1</v>
      </c>
      <c r="AI129" s="58">
        <v>0</v>
      </c>
    </row>
    <row r="130" spans="2:35" ht="15" x14ac:dyDescent="0.25">
      <c r="B130" s="12" t="s">
        <v>379</v>
      </c>
      <c r="C130" s="13" t="s">
        <v>611</v>
      </c>
      <c r="D130" s="17" t="str">
        <f>LEFT(ActiveFunds!$C130,5)</f>
        <v>578-1</v>
      </c>
      <c r="E130" t="str">
        <f>IFERROR(IF(VLOOKUP(D130,#REF!,2,0)="O",0,IF(VLOOKUP(D130,#REF!,2,0)="T",1,0)),"ERROR")</f>
        <v>ERROR</v>
      </c>
      <c r="J130" t="str">
        <f t="shared" si="9"/>
        <v>119-2</v>
      </c>
      <c r="K130" s="8" t="s">
        <v>612</v>
      </c>
      <c r="L130" s="42"/>
      <c r="AF130" s="59" t="s">
        <v>22</v>
      </c>
      <c r="AG130" s="59" t="s">
        <v>982</v>
      </c>
      <c r="AH130" s="59" t="str">
        <f t="shared" si="10"/>
        <v>090404-1</v>
      </c>
      <c r="AI130" s="58">
        <v>0</v>
      </c>
    </row>
    <row r="131" spans="2:35" ht="15" x14ac:dyDescent="0.25">
      <c r="B131" s="14" t="s">
        <v>382</v>
      </c>
      <c r="C131" s="15" t="s">
        <v>167</v>
      </c>
      <c r="D131" s="16" t="str">
        <f>LEFT(ActiveFunds!$C131,5)</f>
        <v>001-1</v>
      </c>
      <c r="E131" t="str">
        <f>IFERROR(IF(VLOOKUP(D131,#REF!,2,0)="O",0,IF(VLOOKUP(D131,#REF!,2,0)="T",1,0)),"ERROR")</f>
        <v>ERROR</v>
      </c>
      <c r="J131" t="str">
        <f t="shared" si="9"/>
        <v>11A-6</v>
      </c>
      <c r="K131" s="7" t="s">
        <v>613</v>
      </c>
      <c r="L131" s="42"/>
      <c r="AF131" s="59" t="s">
        <v>23</v>
      </c>
      <c r="AG131" s="59" t="s">
        <v>887</v>
      </c>
      <c r="AH131" s="59" t="str">
        <f t="shared" si="10"/>
        <v>095001-1</v>
      </c>
      <c r="AI131" s="58">
        <v>0</v>
      </c>
    </row>
    <row r="132" spans="2:35" ht="15" x14ac:dyDescent="0.25">
      <c r="B132" s="12" t="s">
        <v>382</v>
      </c>
      <c r="C132" s="13" t="s">
        <v>172</v>
      </c>
      <c r="D132" s="17" t="str">
        <f>LEFT(ActiveFunds!$C132,5)</f>
        <v>001-2</v>
      </c>
      <c r="E132" t="str">
        <f>IFERROR(IF(VLOOKUP(D132,#REF!,2,0)="O",0,IF(VLOOKUP(D132,#REF!,2,0)="T",1,0)),"ERROR")</f>
        <v>ERROR</v>
      </c>
      <c r="J132" t="str">
        <f t="shared" si="9"/>
        <v>11B-1</v>
      </c>
      <c r="K132" s="7" t="s">
        <v>614</v>
      </c>
      <c r="L132" s="42"/>
      <c r="AF132" s="59" t="s">
        <v>23</v>
      </c>
      <c r="AG132" s="59" t="s">
        <v>983</v>
      </c>
      <c r="AH132" s="59" t="str">
        <f t="shared" si="10"/>
        <v>095413-6</v>
      </c>
      <c r="AI132" s="58">
        <v>0</v>
      </c>
    </row>
    <row r="133" spans="2:35" ht="15" x14ac:dyDescent="0.25">
      <c r="B133" s="14" t="s">
        <v>382</v>
      </c>
      <c r="C133" s="15" t="s">
        <v>173</v>
      </c>
      <c r="D133" s="16" t="str">
        <f>LEFT(ActiveFunds!$C133,5)</f>
        <v>001-7</v>
      </c>
      <c r="E133" t="str">
        <f>IFERROR(IF(VLOOKUP(D133,#REF!,2,0)="O",0,IF(VLOOKUP(D133,#REF!,2,0)="T",1,0)),"ERROR")</f>
        <v>ERROR</v>
      </c>
      <c r="J133" t="str">
        <f t="shared" ref="J133:J196" si="11">MID(K133,1,5)</f>
        <v>11H-1</v>
      </c>
      <c r="K133" s="7" t="s">
        <v>615</v>
      </c>
      <c r="L133" s="42"/>
      <c r="AF133" s="59" t="s">
        <v>23</v>
      </c>
      <c r="AG133" s="59" t="s">
        <v>984</v>
      </c>
      <c r="AH133" s="59" t="str">
        <f t="shared" si="10"/>
        <v>095483-1</v>
      </c>
      <c r="AI133" s="58">
        <v>0</v>
      </c>
    </row>
    <row r="134" spans="2:35" ht="15" x14ac:dyDescent="0.25">
      <c r="B134" s="12" t="s">
        <v>382</v>
      </c>
      <c r="C134" s="13" t="s">
        <v>337</v>
      </c>
      <c r="D134" s="17" t="str">
        <f>LEFT(ActiveFunds!$C134,5)</f>
        <v>03K-6</v>
      </c>
      <c r="E134" t="str">
        <f>IFERROR(IF(VLOOKUP(D134,#REF!,2,0)="O",0,IF(VLOOKUP(D134,#REF!,2,0)="T",1,0)),"ERROR")</f>
        <v>ERROR</v>
      </c>
      <c r="J134" t="str">
        <f t="shared" si="11"/>
        <v>11J-6</v>
      </c>
      <c r="K134" s="7" t="s">
        <v>616</v>
      </c>
      <c r="L134" s="42"/>
      <c r="AF134" s="59" t="s">
        <v>23</v>
      </c>
      <c r="AG134" s="59" t="s">
        <v>901</v>
      </c>
      <c r="AH134" s="59" t="str">
        <f t="shared" ref="AH134:AH197" si="12">AF134&amp;AG134</f>
        <v>095553-1</v>
      </c>
      <c r="AI134" s="58">
        <v>0</v>
      </c>
    </row>
    <row r="135" spans="2:35" ht="15" x14ac:dyDescent="0.25">
      <c r="B135" s="14" t="s">
        <v>382</v>
      </c>
      <c r="C135" s="15" t="s">
        <v>523</v>
      </c>
      <c r="D135" s="16" t="str">
        <f>LEFT(ActiveFunds!$C135,5)</f>
        <v>081-1</v>
      </c>
      <c r="E135" t="str">
        <f>IFERROR(IF(VLOOKUP(D135,#REF!,2,0)="O",0,IF(VLOOKUP(D135,#REF!,2,0)="T",1,0)),"ERROR")</f>
        <v>ERROR</v>
      </c>
      <c r="J135" t="str">
        <f t="shared" si="11"/>
        <v>11K-1</v>
      </c>
      <c r="K135" s="8" t="s">
        <v>617</v>
      </c>
      <c r="L135" s="42"/>
      <c r="AF135" s="59" t="s">
        <v>23</v>
      </c>
      <c r="AG135" s="59" t="s">
        <v>985</v>
      </c>
      <c r="AH135" s="59" t="str">
        <f t="shared" si="12"/>
        <v>095553-6</v>
      </c>
      <c r="AI135" s="58">
        <v>0</v>
      </c>
    </row>
    <row r="136" spans="2:35" ht="15" x14ac:dyDescent="0.25">
      <c r="B136" s="12" t="s">
        <v>382</v>
      </c>
      <c r="C136" s="13" t="s">
        <v>412</v>
      </c>
      <c r="D136" s="17" t="str">
        <f>LEFT(ActiveFunds!$C136,5)</f>
        <v>09R-1</v>
      </c>
      <c r="E136" t="str">
        <f>IFERROR(IF(VLOOKUP(D136,#REF!,2,0)="O",0,IF(VLOOKUP(D136,#REF!,2,0)="T",1,0)),"ERROR")</f>
        <v>ERROR</v>
      </c>
      <c r="J136" t="str">
        <f t="shared" si="11"/>
        <v>11V-7</v>
      </c>
      <c r="K136" s="7" t="s">
        <v>618</v>
      </c>
      <c r="L136" s="42"/>
      <c r="AF136" s="59" t="s">
        <v>24</v>
      </c>
      <c r="AG136" s="59" t="s">
        <v>887</v>
      </c>
      <c r="AH136" s="59" t="str">
        <f t="shared" si="12"/>
        <v>099001-1</v>
      </c>
      <c r="AI136" s="58">
        <v>0</v>
      </c>
    </row>
    <row r="137" spans="2:35" ht="15" x14ac:dyDescent="0.25">
      <c r="B137" s="14" t="s">
        <v>382</v>
      </c>
      <c r="C137" s="15" t="s">
        <v>283</v>
      </c>
      <c r="D137" s="16" t="str">
        <f>LEFT(ActiveFunds!$C137,5)</f>
        <v>108-1</v>
      </c>
      <c r="E137" t="str">
        <f>IFERROR(IF(VLOOKUP(D137,#REF!,2,0)="O",0,IF(VLOOKUP(D137,#REF!,2,0)="T",1,0)),"ERROR")</f>
        <v>ERROR</v>
      </c>
      <c r="J137" t="str">
        <f t="shared" si="11"/>
        <v>11V-9</v>
      </c>
      <c r="K137" s="8" t="s">
        <v>619</v>
      </c>
      <c r="L137" s="42"/>
      <c r="AF137" s="59" t="s">
        <v>25</v>
      </c>
      <c r="AG137" s="59" t="s">
        <v>887</v>
      </c>
      <c r="AH137" s="59" t="str">
        <f t="shared" si="12"/>
        <v>100001-1</v>
      </c>
      <c r="AI137" s="58">
        <v>0</v>
      </c>
    </row>
    <row r="138" spans="2:35" ht="15" x14ac:dyDescent="0.25">
      <c r="B138" s="12" t="s">
        <v>382</v>
      </c>
      <c r="C138" s="13" t="s">
        <v>597</v>
      </c>
      <c r="D138" s="17" t="str">
        <f>LEFT(ActiveFunds!$C138,5)</f>
        <v>109-1</v>
      </c>
      <c r="E138" t="str">
        <f>IFERROR(IF(VLOOKUP(D138,#REF!,2,0)="O",0,IF(VLOOKUP(D138,#REF!,2,0)="T",1,0)),"ERROR")</f>
        <v>ERROR</v>
      </c>
      <c r="J138" t="str">
        <f t="shared" si="11"/>
        <v>120-1</v>
      </c>
      <c r="K138" s="7" t="s">
        <v>620</v>
      </c>
      <c r="L138" s="42"/>
      <c r="AF138" s="59" t="s">
        <v>25</v>
      </c>
      <c r="AG138" s="59" t="s">
        <v>907</v>
      </c>
      <c r="AH138" s="59" t="str">
        <f t="shared" si="12"/>
        <v>100001-2</v>
      </c>
      <c r="AI138" s="58">
        <v>0</v>
      </c>
    </row>
    <row r="139" spans="2:35" ht="15" x14ac:dyDescent="0.25">
      <c r="B139" s="14" t="s">
        <v>382</v>
      </c>
      <c r="C139" s="15" t="s">
        <v>621</v>
      </c>
      <c r="D139" s="16" t="str">
        <f>LEFT(ActiveFunds!$C139,5)</f>
        <v>16R-6</v>
      </c>
      <c r="E139" t="str">
        <f>IFERROR(IF(VLOOKUP(D139,#REF!,2,0)="O",0,IF(VLOOKUP(D139,#REF!,2,0)="T",1,0)),"ERROR")</f>
        <v>ERROR</v>
      </c>
      <c r="J139" t="str">
        <f t="shared" si="11"/>
        <v>125-1</v>
      </c>
      <c r="K139" s="8" t="s">
        <v>622</v>
      </c>
      <c r="L139" s="42"/>
      <c r="AF139" s="59" t="s">
        <v>25</v>
      </c>
      <c r="AG139" s="59" t="s">
        <v>915</v>
      </c>
      <c r="AH139" s="59" t="str">
        <f t="shared" si="12"/>
        <v>100001-C</v>
      </c>
      <c r="AI139" s="58">
        <v>0</v>
      </c>
    </row>
    <row r="140" spans="2:35" ht="15" x14ac:dyDescent="0.25">
      <c r="B140" s="12" t="s">
        <v>382</v>
      </c>
      <c r="C140" s="13" t="s">
        <v>369</v>
      </c>
      <c r="D140" s="17" t="str">
        <f>LEFT(ActiveFunds!$C140,5)</f>
        <v>277-6</v>
      </c>
      <c r="E140" t="str">
        <f>IFERROR(IF(VLOOKUP(D140,#REF!,2,0)="O",0,IF(VLOOKUP(D140,#REF!,2,0)="T",1,0)),"ERROR")</f>
        <v>ERROR</v>
      </c>
      <c r="J140" t="str">
        <f t="shared" si="11"/>
        <v>126-6</v>
      </c>
      <c r="K140" s="8" t="s">
        <v>623</v>
      </c>
      <c r="L140" s="42"/>
      <c r="AF140" s="59" t="s">
        <v>25</v>
      </c>
      <c r="AG140" s="59" t="s">
        <v>986</v>
      </c>
      <c r="AH140" s="59" t="str">
        <f t="shared" si="12"/>
        <v>100111-1</v>
      </c>
      <c r="AI140" s="58">
        <v>0</v>
      </c>
    </row>
    <row r="141" spans="2:35" ht="15" x14ac:dyDescent="0.25">
      <c r="B141" s="14" t="s">
        <v>382</v>
      </c>
      <c r="C141" s="15" t="s">
        <v>624</v>
      </c>
      <c r="D141" s="16" t="str">
        <f>LEFT(ActiveFunds!$C141,5)</f>
        <v>415-1</v>
      </c>
      <c r="E141" t="str">
        <f>IFERROR(IF(VLOOKUP(D141,#REF!,2,0)="O",0,IF(VLOOKUP(D141,#REF!,2,0)="T",1,0)),"ERROR")</f>
        <v>ERROR</v>
      </c>
      <c r="J141" t="str">
        <f t="shared" si="11"/>
        <v>128-6</v>
      </c>
      <c r="K141" s="7" t="s">
        <v>625</v>
      </c>
      <c r="L141" s="42"/>
      <c r="AF141" s="59" t="s">
        <v>25</v>
      </c>
      <c r="AG141" s="59" t="s">
        <v>987</v>
      </c>
      <c r="AH141" s="59" t="str">
        <f t="shared" si="12"/>
        <v>10012F-6</v>
      </c>
      <c r="AI141" s="58">
        <v>0</v>
      </c>
    </row>
    <row r="142" spans="2:35" ht="15" x14ac:dyDescent="0.25">
      <c r="B142" s="12" t="s">
        <v>382</v>
      </c>
      <c r="C142" s="13" t="s">
        <v>626</v>
      </c>
      <c r="D142" s="17" t="str">
        <f>LEFT(ActiveFunds!$C142,5)</f>
        <v>419-1</v>
      </c>
      <c r="E142" t="str">
        <f>IFERROR(IF(VLOOKUP(D142,#REF!,2,0)="O",0,IF(VLOOKUP(D142,#REF!,2,0)="T",1,0)),"ERROR")</f>
        <v>ERROR</v>
      </c>
      <c r="J142" t="str">
        <f t="shared" si="11"/>
        <v>12C-1</v>
      </c>
      <c r="K142" s="8" t="s">
        <v>180</v>
      </c>
      <c r="L142" s="42"/>
      <c r="AF142" s="59" t="s">
        <v>25</v>
      </c>
      <c r="AG142" s="59" t="s">
        <v>988</v>
      </c>
      <c r="AH142" s="59" t="str">
        <f t="shared" si="12"/>
        <v>100154-1</v>
      </c>
      <c r="AI142" s="58">
        <v>0</v>
      </c>
    </row>
    <row r="143" spans="2:35" ht="15" x14ac:dyDescent="0.25">
      <c r="B143" s="14" t="s">
        <v>382</v>
      </c>
      <c r="C143" s="15" t="s">
        <v>627</v>
      </c>
      <c r="D143" s="16" t="str">
        <f>LEFT(ActiveFunds!$C143,5)</f>
        <v>419-6</v>
      </c>
      <c r="E143" t="str">
        <f>IFERROR(IF(VLOOKUP(D143,#REF!,2,0)="O",0,IF(VLOOKUP(D143,#REF!,2,0)="T",1,0)),"ERROR")</f>
        <v>ERROR</v>
      </c>
      <c r="J143" t="str">
        <f t="shared" si="11"/>
        <v>12E-6</v>
      </c>
      <c r="K143" s="8" t="s">
        <v>628</v>
      </c>
      <c r="L143" s="42"/>
      <c r="AF143" s="59" t="s">
        <v>25</v>
      </c>
      <c r="AG143" s="59" t="s">
        <v>911</v>
      </c>
      <c r="AH143" s="59" t="str">
        <f t="shared" si="12"/>
        <v>10017L-6</v>
      </c>
      <c r="AI143" s="58">
        <v>0</v>
      </c>
    </row>
    <row r="144" spans="2:35" ht="15" x14ac:dyDescent="0.25">
      <c r="B144" s="12" t="s">
        <v>382</v>
      </c>
      <c r="C144" s="13" t="s">
        <v>629</v>
      </c>
      <c r="D144" s="17" t="str">
        <f>LEFT(ActiveFunds!$C144,5)</f>
        <v>421-6</v>
      </c>
      <c r="E144" t="str">
        <f>IFERROR(IF(VLOOKUP(D144,#REF!,2,0)="O",0,IF(VLOOKUP(D144,#REF!,2,0)="T",1,0)),"ERROR")</f>
        <v>ERROR</v>
      </c>
      <c r="J144" t="str">
        <f t="shared" si="11"/>
        <v>12F-6</v>
      </c>
      <c r="K144" s="7" t="s">
        <v>521</v>
      </c>
      <c r="L144" s="42"/>
      <c r="AF144" s="59" t="s">
        <v>25</v>
      </c>
      <c r="AG144" s="59" t="s">
        <v>989</v>
      </c>
      <c r="AH144" s="59" t="str">
        <f t="shared" si="12"/>
        <v>10019A-1</v>
      </c>
      <c r="AI144" s="58">
        <v>0</v>
      </c>
    </row>
    <row r="145" spans="2:35" ht="15" x14ac:dyDescent="0.25">
      <c r="B145" s="14" t="s">
        <v>382</v>
      </c>
      <c r="C145" s="15" t="s">
        <v>630</v>
      </c>
      <c r="D145" s="16" t="str">
        <f>LEFT(ActiveFunds!$C145,5)</f>
        <v>436-6</v>
      </c>
      <c r="E145" t="str">
        <f>IFERROR(IF(VLOOKUP(D145,#REF!,2,0)="O",0,IF(VLOOKUP(D145,#REF!,2,0)="T",1,0)),"ERROR")</f>
        <v>ERROR</v>
      </c>
      <c r="J145" t="str">
        <f t="shared" si="11"/>
        <v>12G-6</v>
      </c>
      <c r="K145" s="7" t="s">
        <v>631</v>
      </c>
      <c r="L145" s="42"/>
      <c r="AF145" s="59" t="s">
        <v>25</v>
      </c>
      <c r="AG145" s="59" t="s">
        <v>990</v>
      </c>
      <c r="AH145" s="59" t="str">
        <f t="shared" si="12"/>
        <v>10019P-1</v>
      </c>
      <c r="AI145" s="58">
        <v>0</v>
      </c>
    </row>
    <row r="146" spans="2:35" ht="15" x14ac:dyDescent="0.25">
      <c r="B146" s="12" t="s">
        <v>382</v>
      </c>
      <c r="C146" s="13" t="s">
        <v>632</v>
      </c>
      <c r="D146" s="17" t="str">
        <f>LEFT(ActiveFunds!$C146,5)</f>
        <v>455-1</v>
      </c>
      <c r="E146" t="str">
        <f>IFERROR(IF(VLOOKUP(D146,#REF!,2,0)="O",0,IF(VLOOKUP(D146,#REF!,2,0)="T",1,0)),"ERROR")</f>
        <v>ERROR</v>
      </c>
      <c r="J146" t="str">
        <f t="shared" si="11"/>
        <v>12H-6</v>
      </c>
      <c r="K146" s="8" t="s">
        <v>633</v>
      </c>
      <c r="L146" s="42"/>
      <c r="AF146" s="59" t="s">
        <v>25</v>
      </c>
      <c r="AG146" s="59" t="s">
        <v>991</v>
      </c>
      <c r="AH146" s="59" t="str">
        <f t="shared" si="12"/>
        <v>100405-1</v>
      </c>
      <c r="AI146" s="58">
        <v>0</v>
      </c>
    </row>
    <row r="147" spans="2:35" ht="15" x14ac:dyDescent="0.25">
      <c r="B147" s="14" t="s">
        <v>382</v>
      </c>
      <c r="C147" s="15" t="s">
        <v>634</v>
      </c>
      <c r="D147" s="16" t="str">
        <f>LEFT(ActiveFunds!$C147,5)</f>
        <v>466-1</v>
      </c>
      <c r="E147" t="str">
        <f>IFERROR(IF(VLOOKUP(D147,#REF!,2,0)="O",0,IF(VLOOKUP(D147,#REF!,2,0)="T",1,0)),"ERROR")</f>
        <v>ERROR</v>
      </c>
      <c r="J147" t="str">
        <f t="shared" si="11"/>
        <v>12L-6</v>
      </c>
      <c r="K147" s="8" t="s">
        <v>635</v>
      </c>
      <c r="L147" s="42"/>
      <c r="AF147" s="59" t="s">
        <v>25</v>
      </c>
      <c r="AG147" s="59" t="s">
        <v>992</v>
      </c>
      <c r="AH147" s="59" t="str">
        <f t="shared" si="12"/>
        <v>100424-6</v>
      </c>
      <c r="AI147" s="58">
        <v>0</v>
      </c>
    </row>
    <row r="148" spans="2:35" ht="15" x14ac:dyDescent="0.25">
      <c r="B148" s="12" t="s">
        <v>382</v>
      </c>
      <c r="C148" s="13" t="s">
        <v>636</v>
      </c>
      <c r="D148" s="17" t="str">
        <f>LEFT(ActiveFunds!$C148,5)</f>
        <v>468-1</v>
      </c>
      <c r="E148" t="str">
        <f>IFERROR(IF(VLOOKUP(D148,#REF!,2,0)="O",0,IF(VLOOKUP(D148,#REF!,2,0)="T",1,0)),"ERROR")</f>
        <v>ERROR</v>
      </c>
      <c r="J148" t="str">
        <f t="shared" si="11"/>
        <v>12M-1</v>
      </c>
      <c r="K148" s="7" t="s">
        <v>463</v>
      </c>
      <c r="L148" s="42"/>
      <c r="AF148" s="59" t="s">
        <v>25</v>
      </c>
      <c r="AG148" s="59" t="s">
        <v>993</v>
      </c>
      <c r="AH148" s="59" t="str">
        <f t="shared" si="12"/>
        <v>100828-1</v>
      </c>
      <c r="AI148" s="58">
        <v>0</v>
      </c>
    </row>
    <row r="149" spans="2:35" ht="15" x14ac:dyDescent="0.25">
      <c r="B149" s="14" t="s">
        <v>382</v>
      </c>
      <c r="C149" s="15" t="s">
        <v>637</v>
      </c>
      <c r="D149" s="16" t="str">
        <f>LEFT(ActiveFunds!$C149,5)</f>
        <v>472-6</v>
      </c>
      <c r="E149" t="str">
        <f>IFERROR(IF(VLOOKUP(D149,#REF!,2,0)="O",0,IF(VLOOKUP(D149,#REF!,2,0)="T",1,0)),"ERROR")</f>
        <v>ERROR</v>
      </c>
      <c r="J149" t="str">
        <f t="shared" si="11"/>
        <v>12T-1</v>
      </c>
      <c r="K149" s="7" t="s">
        <v>638</v>
      </c>
      <c r="L149" s="42"/>
      <c r="AF149" s="59" t="s">
        <v>26</v>
      </c>
      <c r="AG149" s="59" t="s">
        <v>887</v>
      </c>
      <c r="AH149" s="59" t="str">
        <f t="shared" si="12"/>
        <v>101001-1</v>
      </c>
      <c r="AI149" s="58">
        <v>0</v>
      </c>
    </row>
    <row r="150" spans="2:35" ht="15" x14ac:dyDescent="0.25">
      <c r="B150" s="12" t="s">
        <v>382</v>
      </c>
      <c r="C150" s="13" t="s">
        <v>170</v>
      </c>
      <c r="D150" s="17" t="str">
        <f>LEFT(ActiveFunds!$C150,5)</f>
        <v>553-1</v>
      </c>
      <c r="E150" t="str">
        <f>IFERROR(IF(VLOOKUP(D150,#REF!,2,0)="O",0,IF(VLOOKUP(D150,#REF!,2,0)="T",1,0)),"ERROR")</f>
        <v>ERROR</v>
      </c>
      <c r="J150" t="str">
        <f t="shared" si="11"/>
        <v>131-6</v>
      </c>
      <c r="K150" s="8" t="s">
        <v>639</v>
      </c>
      <c r="L150" s="42"/>
      <c r="AF150" s="59" t="s">
        <v>27</v>
      </c>
      <c r="AG150" s="59" t="s">
        <v>994</v>
      </c>
      <c r="AH150" s="59" t="str">
        <f t="shared" si="12"/>
        <v>10206J-6</v>
      </c>
      <c r="AI150" s="58">
        <v>0</v>
      </c>
    </row>
    <row r="151" spans="2:35" ht="15" x14ac:dyDescent="0.25">
      <c r="B151" s="14" t="s">
        <v>382</v>
      </c>
      <c r="C151" s="15" t="s">
        <v>640</v>
      </c>
      <c r="D151" s="16" t="str">
        <f>LEFT(ActiveFunds!$C151,5)</f>
        <v>749-6</v>
      </c>
      <c r="E151" t="str">
        <f>IFERROR(IF(VLOOKUP(D151,#REF!,2,0)="O",0,IF(VLOOKUP(D151,#REF!,2,0)="T",1,0)),"ERROR")</f>
        <v>ERROR</v>
      </c>
      <c r="J151" t="str">
        <f t="shared" si="11"/>
        <v>133-6</v>
      </c>
      <c r="K151" s="7" t="s">
        <v>641</v>
      </c>
      <c r="L151" s="42"/>
      <c r="AF151" s="59" t="s">
        <v>27</v>
      </c>
      <c r="AG151" s="59" t="s">
        <v>995</v>
      </c>
      <c r="AH151" s="59" t="str">
        <f t="shared" si="12"/>
        <v>10207A-6</v>
      </c>
      <c r="AI151" s="58">
        <v>0</v>
      </c>
    </row>
    <row r="152" spans="2:35" ht="15" x14ac:dyDescent="0.25">
      <c r="B152" s="12" t="s">
        <v>385</v>
      </c>
      <c r="C152" s="13" t="s">
        <v>167</v>
      </c>
      <c r="D152" s="17" t="str">
        <f>LEFT(ActiveFunds!$C152,5)</f>
        <v>001-1</v>
      </c>
      <c r="E152" t="str">
        <f>IFERROR(IF(VLOOKUP(D152,#REF!,2,0)="O",0,IF(VLOOKUP(D152,#REF!,2,0)="T",1,0)),"ERROR")</f>
        <v>ERROR</v>
      </c>
      <c r="J152" t="str">
        <f t="shared" si="11"/>
        <v>134-1</v>
      </c>
      <c r="K152" s="8" t="s">
        <v>642</v>
      </c>
      <c r="L152" s="42"/>
      <c r="AF152" s="59" t="s">
        <v>27</v>
      </c>
      <c r="AG152" s="59" t="s">
        <v>911</v>
      </c>
      <c r="AH152" s="59" t="str">
        <f t="shared" si="12"/>
        <v>10217L-6</v>
      </c>
      <c r="AI152" s="58">
        <v>0</v>
      </c>
    </row>
    <row r="153" spans="2:35" ht="15" x14ac:dyDescent="0.25">
      <c r="B153" s="14" t="s">
        <v>385</v>
      </c>
      <c r="C153" s="15" t="s">
        <v>172</v>
      </c>
      <c r="D153" s="16" t="str">
        <f>LEFT(ActiveFunds!$C153,5)</f>
        <v>001-2</v>
      </c>
      <c r="E153" t="str">
        <f>IFERROR(IF(VLOOKUP(D153,#REF!,2,0)="O",0,IF(VLOOKUP(D153,#REF!,2,0)="T",1,0)),"ERROR")</f>
        <v>ERROR</v>
      </c>
      <c r="J153" t="str">
        <f t="shared" si="11"/>
        <v>138-1</v>
      </c>
      <c r="K153" s="8" t="s">
        <v>643</v>
      </c>
      <c r="L153" s="42"/>
      <c r="AF153" s="59" t="s">
        <v>27</v>
      </c>
      <c r="AG153" s="59" t="s">
        <v>996</v>
      </c>
      <c r="AH153" s="59" t="str">
        <f t="shared" si="12"/>
        <v>102300-6</v>
      </c>
      <c r="AI153" s="58">
        <v>0</v>
      </c>
    </row>
    <row r="154" spans="2:35" ht="15" x14ac:dyDescent="0.25">
      <c r="B154" s="12" t="s">
        <v>385</v>
      </c>
      <c r="C154" s="13" t="s">
        <v>173</v>
      </c>
      <c r="D154" s="17" t="str">
        <f>LEFT(ActiveFunds!$C154,5)</f>
        <v>001-7</v>
      </c>
      <c r="E154" t="str">
        <f>IFERROR(IF(VLOOKUP(D154,#REF!,2,0)="O",0,IF(VLOOKUP(D154,#REF!,2,0)="T",1,0)),"ERROR")</f>
        <v>ERROR</v>
      </c>
      <c r="J154" t="str">
        <f t="shared" si="11"/>
        <v>141-6</v>
      </c>
      <c r="K154" s="8" t="s">
        <v>644</v>
      </c>
      <c r="L154" s="42"/>
      <c r="AF154" s="59" t="s">
        <v>28</v>
      </c>
      <c r="AG154" s="59" t="s">
        <v>887</v>
      </c>
      <c r="AH154" s="59" t="str">
        <f t="shared" si="12"/>
        <v>103001-1</v>
      </c>
      <c r="AI154" s="58">
        <v>0</v>
      </c>
    </row>
    <row r="155" spans="2:35" ht="15" x14ac:dyDescent="0.25">
      <c r="B155" s="14" t="s">
        <v>385</v>
      </c>
      <c r="C155" s="15" t="s">
        <v>386</v>
      </c>
      <c r="D155" s="16" t="str">
        <f>LEFT(ActiveFunds!$C155,5)</f>
        <v>03C-1</v>
      </c>
      <c r="E155" t="str">
        <f>IFERROR(IF(VLOOKUP(D155,#REF!,2,0)="O",0,IF(VLOOKUP(D155,#REF!,2,0)="T",1,0)),"ERROR")</f>
        <v>ERROR</v>
      </c>
      <c r="J155" t="str">
        <f t="shared" si="11"/>
        <v>143-6</v>
      </c>
      <c r="K155" s="8" t="s">
        <v>645</v>
      </c>
      <c r="L155" s="42"/>
      <c r="AF155" s="59" t="s">
        <v>28</v>
      </c>
      <c r="AG155" s="59" t="s">
        <v>907</v>
      </c>
      <c r="AH155" s="59" t="str">
        <f t="shared" si="12"/>
        <v>103001-2</v>
      </c>
      <c r="AI155" s="58">
        <v>0</v>
      </c>
    </row>
    <row r="156" spans="2:35" ht="15" x14ac:dyDescent="0.25">
      <c r="B156" s="12" t="s">
        <v>385</v>
      </c>
      <c r="C156" s="13" t="s">
        <v>547</v>
      </c>
      <c r="D156" s="17" t="str">
        <f>LEFT(ActiveFunds!$C156,5)</f>
        <v>08G-6</v>
      </c>
      <c r="E156" t="str">
        <f>IFERROR(IF(VLOOKUP(D156,#REF!,2,0)="O",0,IF(VLOOKUP(D156,#REF!,2,0)="T",1,0)),"ERROR")</f>
        <v>ERROR</v>
      </c>
      <c r="J156" t="str">
        <f t="shared" si="11"/>
        <v>144-1</v>
      </c>
      <c r="K156" s="7" t="s">
        <v>646</v>
      </c>
      <c r="L156" s="42"/>
      <c r="AF156" s="59" t="s">
        <v>28</v>
      </c>
      <c r="AG156" s="59" t="s">
        <v>908</v>
      </c>
      <c r="AH156" s="59" t="str">
        <f t="shared" si="12"/>
        <v>103001-7</v>
      </c>
      <c r="AI156" s="58">
        <v>0</v>
      </c>
    </row>
    <row r="157" spans="2:35" ht="15" x14ac:dyDescent="0.25">
      <c r="B157" s="14" t="s">
        <v>385</v>
      </c>
      <c r="C157" s="15" t="s">
        <v>551</v>
      </c>
      <c r="D157" s="16" t="str">
        <f>LEFT(ActiveFunds!$C157,5)</f>
        <v>08J-6</v>
      </c>
      <c r="E157" t="str">
        <f>IFERROR(IF(VLOOKUP(D157,#REF!,2,0)="O",0,IF(VLOOKUP(D157,#REF!,2,0)="T",1,0)),"ERROR")</f>
        <v>ERROR</v>
      </c>
      <c r="J157" t="str">
        <f t="shared" si="11"/>
        <v>145-6</v>
      </c>
      <c r="K157" s="7" t="s">
        <v>647</v>
      </c>
      <c r="L157" s="42"/>
      <c r="AF157" s="59" t="s">
        <v>28</v>
      </c>
      <c r="AG157" s="59" t="s">
        <v>997</v>
      </c>
      <c r="AH157" s="59" t="str">
        <f t="shared" si="12"/>
        <v>103001-8</v>
      </c>
      <c r="AI157" s="58">
        <v>0</v>
      </c>
    </row>
    <row r="158" spans="2:35" ht="15" x14ac:dyDescent="0.25">
      <c r="B158" s="12" t="s">
        <v>385</v>
      </c>
      <c r="C158" s="13" t="s">
        <v>648</v>
      </c>
      <c r="D158" s="17" t="str">
        <f>LEFT(ActiveFunds!$C158,5)</f>
        <v>16W-1</v>
      </c>
      <c r="E158" t="str">
        <f>IFERROR(IF(VLOOKUP(D158,#REF!,2,0)="O",0,IF(VLOOKUP(D158,#REF!,2,0)="T",1,0)),"ERROR")</f>
        <v>ERROR</v>
      </c>
      <c r="J158" t="str">
        <f t="shared" si="11"/>
        <v>145-N</v>
      </c>
      <c r="K158" s="8" t="s">
        <v>649</v>
      </c>
      <c r="L158" s="42"/>
      <c r="AF158" s="59" t="s">
        <v>28</v>
      </c>
      <c r="AG158" s="59" t="s">
        <v>998</v>
      </c>
      <c r="AH158" s="59" t="str">
        <f t="shared" si="12"/>
        <v>10304R-1</v>
      </c>
      <c r="AI158" s="58">
        <v>0</v>
      </c>
    </row>
    <row r="159" spans="2:35" ht="15" x14ac:dyDescent="0.25">
      <c r="B159" s="14" t="s">
        <v>385</v>
      </c>
      <c r="C159" s="15" t="s">
        <v>650</v>
      </c>
      <c r="D159" s="16" t="str">
        <f>LEFT(ActiveFunds!$C159,5)</f>
        <v>172-6</v>
      </c>
      <c r="E159" t="str">
        <f>IFERROR(IF(VLOOKUP(D159,#REF!,2,0)="O",0,IF(VLOOKUP(D159,#REF!,2,0)="T",1,0)),"ERROR")</f>
        <v>ERROR</v>
      </c>
      <c r="J159" t="str">
        <f t="shared" si="11"/>
        <v>146-1</v>
      </c>
      <c r="K159" s="8" t="s">
        <v>651</v>
      </c>
      <c r="L159" s="42"/>
      <c r="AF159" s="59" t="s">
        <v>28</v>
      </c>
      <c r="AG159" s="59" t="s">
        <v>999</v>
      </c>
      <c r="AH159" s="59" t="str">
        <f t="shared" si="12"/>
        <v>103058-1</v>
      </c>
      <c r="AI159" s="58">
        <v>0</v>
      </c>
    </row>
    <row r="160" spans="2:35" ht="15" x14ac:dyDescent="0.25">
      <c r="B160" s="12" t="s">
        <v>385</v>
      </c>
      <c r="C160" s="13" t="s">
        <v>652</v>
      </c>
      <c r="D160" s="17" t="str">
        <f>LEFT(ActiveFunds!$C160,5)</f>
        <v>17T-1</v>
      </c>
      <c r="E160" t="str">
        <f>IFERROR(IF(VLOOKUP(D160,#REF!,2,0)="O",0,IF(VLOOKUP(D160,#REF!,2,0)="T",1,0)),"ERROR")</f>
        <v>ERROR</v>
      </c>
      <c r="J160" t="str">
        <f t="shared" si="11"/>
        <v>148-6</v>
      </c>
      <c r="K160" s="7" t="s">
        <v>653</v>
      </c>
      <c r="L160" s="42"/>
      <c r="AF160" s="59" t="s">
        <v>28</v>
      </c>
      <c r="AG160" s="59" t="s">
        <v>1000</v>
      </c>
      <c r="AH160" s="59" t="str">
        <f t="shared" si="12"/>
        <v>10305R-1</v>
      </c>
      <c r="AI160" s="58">
        <v>0</v>
      </c>
    </row>
    <row r="161" spans="2:35" ht="15" x14ac:dyDescent="0.25">
      <c r="B161" s="14" t="s">
        <v>385</v>
      </c>
      <c r="C161" s="15" t="s">
        <v>529</v>
      </c>
      <c r="D161" s="16" t="str">
        <f>LEFT(ActiveFunds!$C161,5)</f>
        <v>19A-1</v>
      </c>
      <c r="E161" t="str">
        <f>IFERROR(IF(VLOOKUP(D161,#REF!,2,0)="O",0,IF(VLOOKUP(D161,#REF!,2,0)="T",1,0)),"ERROR")</f>
        <v>ERROR</v>
      </c>
      <c r="J161" t="str">
        <f t="shared" si="11"/>
        <v>149-6</v>
      </c>
      <c r="K161" s="8" t="s">
        <v>266</v>
      </c>
      <c r="L161" s="42"/>
      <c r="AF161" s="59" t="s">
        <v>28</v>
      </c>
      <c r="AG161" s="59" t="s">
        <v>1001</v>
      </c>
      <c r="AH161" s="59" t="str">
        <f t="shared" si="12"/>
        <v>10306K-1</v>
      </c>
      <c r="AI161" s="58">
        <v>0</v>
      </c>
    </row>
    <row r="162" spans="2:35" ht="15" x14ac:dyDescent="0.25">
      <c r="B162" s="12" t="s">
        <v>385</v>
      </c>
      <c r="C162" s="13" t="s">
        <v>654</v>
      </c>
      <c r="D162" s="17" t="str">
        <f>LEFT(ActiveFunds!$C162,5)</f>
        <v>315-1</v>
      </c>
      <c r="E162" t="str">
        <f>IFERROR(IF(VLOOKUP(D162,#REF!,2,0)="O",0,IF(VLOOKUP(D162,#REF!,2,0)="T",1,0)),"ERROR")</f>
        <v>ERROR</v>
      </c>
      <c r="J162" t="str">
        <f t="shared" si="11"/>
        <v>14A-1</v>
      </c>
      <c r="K162" s="8" t="s">
        <v>655</v>
      </c>
      <c r="L162" s="42"/>
      <c r="AF162" s="59" t="s">
        <v>28</v>
      </c>
      <c r="AG162" s="59" t="s">
        <v>1002</v>
      </c>
      <c r="AH162" s="59" t="str">
        <f t="shared" si="12"/>
        <v>103084-1</v>
      </c>
      <c r="AI162" s="58">
        <v>0</v>
      </c>
    </row>
    <row r="163" spans="2:35" ht="15" x14ac:dyDescent="0.25">
      <c r="B163" s="14" t="s">
        <v>385</v>
      </c>
      <c r="C163" s="15" t="s">
        <v>313</v>
      </c>
      <c r="D163" s="16" t="str">
        <f>LEFT(ActiveFunds!$C163,5)</f>
        <v>418-1</v>
      </c>
      <c r="E163" t="str">
        <f>IFERROR(IF(VLOOKUP(D163,#REF!,2,0)="O",0,IF(VLOOKUP(D163,#REF!,2,0)="T",1,0)),"ERROR")</f>
        <v>ERROR</v>
      </c>
      <c r="J163" t="str">
        <f t="shared" si="11"/>
        <v>14B-1</v>
      </c>
      <c r="K163" s="8" t="s">
        <v>656</v>
      </c>
      <c r="L163" s="42"/>
      <c r="AF163" s="59" t="s">
        <v>28</v>
      </c>
      <c r="AG163" s="59" t="s">
        <v>1003</v>
      </c>
      <c r="AH163" s="59" t="str">
        <f t="shared" si="12"/>
        <v>10308E-6</v>
      </c>
      <c r="AI163" s="58">
        <v>0</v>
      </c>
    </row>
    <row r="164" spans="2:35" ht="15" x14ac:dyDescent="0.25">
      <c r="B164" s="12" t="s">
        <v>385</v>
      </c>
      <c r="C164" s="13" t="s">
        <v>657</v>
      </c>
      <c r="D164" s="17" t="str">
        <f>LEFT(ActiveFunds!$C164,5)</f>
        <v>438-6</v>
      </c>
      <c r="E164" t="str">
        <f>IFERROR(IF(VLOOKUP(D164,#REF!,2,0)="O",0,IF(VLOOKUP(D164,#REF!,2,0)="T",1,0)),"ERROR")</f>
        <v>ERROR</v>
      </c>
      <c r="J164" t="str">
        <f t="shared" si="11"/>
        <v>14E-1</v>
      </c>
      <c r="K164" s="8" t="s">
        <v>466</v>
      </c>
      <c r="L164" s="42"/>
      <c r="AF164" s="59" t="s">
        <v>28</v>
      </c>
      <c r="AG164" s="59" t="s">
        <v>912</v>
      </c>
      <c r="AH164" s="59" t="str">
        <f t="shared" si="12"/>
        <v>10309R-1</v>
      </c>
      <c r="AI164" s="58">
        <v>0</v>
      </c>
    </row>
    <row r="165" spans="2:35" ht="15" x14ac:dyDescent="0.25">
      <c r="B165" s="14" t="s">
        <v>385</v>
      </c>
      <c r="C165" s="15" t="s">
        <v>658</v>
      </c>
      <c r="D165" s="16" t="str">
        <f>LEFT(ActiveFunds!$C165,5)</f>
        <v>439-6</v>
      </c>
      <c r="E165" t="str">
        <f>IFERROR(IF(VLOOKUP(D165,#REF!,2,0)="O",0,IF(VLOOKUP(D165,#REF!,2,0)="T",1,0)),"ERROR")</f>
        <v>ERROR</v>
      </c>
      <c r="J165" t="str">
        <f t="shared" si="11"/>
        <v>14J-6</v>
      </c>
      <c r="K165" s="7" t="s">
        <v>659</v>
      </c>
      <c r="L165" s="42"/>
      <c r="AF165" s="59" t="s">
        <v>28</v>
      </c>
      <c r="AG165" s="59" t="s">
        <v>1004</v>
      </c>
      <c r="AH165" s="59" t="str">
        <f t="shared" si="12"/>
        <v>103107-1</v>
      </c>
      <c r="AI165" s="58">
        <v>0</v>
      </c>
    </row>
    <row r="166" spans="2:35" ht="15" x14ac:dyDescent="0.25">
      <c r="B166" s="12" t="s">
        <v>385</v>
      </c>
      <c r="C166" s="13" t="s">
        <v>438</v>
      </c>
      <c r="D166" s="17" t="str">
        <f>LEFT(ActiveFunds!$C166,5)</f>
        <v>447-6</v>
      </c>
      <c r="E166" t="str">
        <f>IFERROR(IF(VLOOKUP(D166,#REF!,2,0)="O",0,IF(VLOOKUP(D166,#REF!,2,0)="T",1,0)),"ERROR")</f>
        <v>ERROR</v>
      </c>
      <c r="J166" t="str">
        <f t="shared" si="11"/>
        <v>14M-1</v>
      </c>
      <c r="K166" s="7" t="s">
        <v>586</v>
      </c>
      <c r="L166" s="42"/>
      <c r="AF166" s="59" t="s">
        <v>28</v>
      </c>
      <c r="AG166" s="59" t="s">
        <v>1005</v>
      </c>
      <c r="AH166" s="59" t="str">
        <f t="shared" si="12"/>
        <v>10310B-1</v>
      </c>
      <c r="AI166" s="58">
        <v>0</v>
      </c>
    </row>
    <row r="167" spans="2:35" ht="15" x14ac:dyDescent="0.25">
      <c r="B167" s="12" t="s">
        <v>385</v>
      </c>
      <c r="C167" s="13" t="s">
        <v>1349</v>
      </c>
      <c r="D167" s="16" t="str">
        <f>LEFT(ActiveFunds!$C167,5)</f>
        <v>492-1</v>
      </c>
      <c r="E167" t="str">
        <f>IFERROR(IF(VLOOKUP(D167,#REF!,2,0)="O",0,IF(VLOOKUP(D167,#REF!,2,0)="T",1,0)),"ERROR")</f>
        <v>ERROR</v>
      </c>
      <c r="J167" t="str">
        <f t="shared" si="11"/>
        <v>14N-6</v>
      </c>
      <c r="K167" s="7" t="s">
        <v>324</v>
      </c>
      <c r="L167" s="42"/>
      <c r="AF167" s="59" t="s">
        <v>28</v>
      </c>
      <c r="AG167" s="59" t="s">
        <v>1006</v>
      </c>
      <c r="AH167" s="59" t="str">
        <f t="shared" si="12"/>
        <v>10310R-1</v>
      </c>
      <c r="AI167" s="58">
        <v>0</v>
      </c>
    </row>
    <row r="168" spans="2:35" ht="15" x14ac:dyDescent="0.25">
      <c r="B168" s="14" t="s">
        <v>385</v>
      </c>
      <c r="C168" s="15" t="s">
        <v>660</v>
      </c>
      <c r="D168" s="16" t="str">
        <f>LEFT(ActiveFunds!$C168,5)</f>
        <v>609-1</v>
      </c>
      <c r="E168" t="str">
        <f>IFERROR(IF(VLOOKUP(D168,#REF!,2,0)="O",0,IF(VLOOKUP(D168,#REF!,2,0)="T",1,0)),"ERROR")</f>
        <v>ERROR</v>
      </c>
      <c r="J168" t="str">
        <f t="shared" si="11"/>
        <v>14P-6</v>
      </c>
      <c r="K168" s="7" t="s">
        <v>662</v>
      </c>
      <c r="L168" s="42"/>
      <c r="AF168" s="59" t="s">
        <v>28</v>
      </c>
      <c r="AG168" s="59" t="s">
        <v>1007</v>
      </c>
      <c r="AH168" s="59" t="str">
        <f t="shared" si="12"/>
        <v>10312C-1</v>
      </c>
      <c r="AI168" s="58">
        <v>0</v>
      </c>
    </row>
    <row r="169" spans="2:35" ht="15" x14ac:dyDescent="0.25">
      <c r="B169" s="12" t="s">
        <v>385</v>
      </c>
      <c r="C169" s="13" t="s">
        <v>661</v>
      </c>
      <c r="D169" s="17" t="str">
        <f>LEFT(ActiveFunds!$C169,5)</f>
        <v>721-6</v>
      </c>
      <c r="E169" t="str">
        <f>IFERROR(IF(VLOOKUP(D169,#REF!,2,0)="O",0,IF(VLOOKUP(D169,#REF!,2,0)="T",1,0)),"ERROR")</f>
        <v>ERROR</v>
      </c>
      <c r="J169" t="str">
        <f t="shared" si="11"/>
        <v>14V-1</v>
      </c>
      <c r="K169" s="8" t="s">
        <v>663</v>
      </c>
      <c r="L169" s="42"/>
      <c r="AF169" s="59" t="s">
        <v>28</v>
      </c>
      <c r="AG169" s="59" t="s">
        <v>1008</v>
      </c>
      <c r="AH169" s="59" t="str">
        <f t="shared" si="12"/>
        <v>10314M-1</v>
      </c>
      <c r="AI169" s="58">
        <v>0</v>
      </c>
    </row>
    <row r="170" spans="2:35" ht="15" x14ac:dyDescent="0.25">
      <c r="B170" s="14" t="s">
        <v>389</v>
      </c>
      <c r="C170" s="15" t="s">
        <v>337</v>
      </c>
      <c r="D170" s="16" t="str">
        <f>LEFT(ActiveFunds!$C170,5)</f>
        <v>03K-6</v>
      </c>
      <c r="E170" t="str">
        <f>IFERROR(IF(VLOOKUP(D170,#REF!,2,0)="O",0,IF(VLOOKUP(D170,#REF!,2,0)="T",1,0)),"ERROR")</f>
        <v>ERROR</v>
      </c>
      <c r="J170" t="str">
        <f t="shared" si="11"/>
        <v>14W-6</v>
      </c>
      <c r="K170" s="7" t="s">
        <v>665</v>
      </c>
      <c r="L170" s="42"/>
      <c r="AF170" s="59" t="s">
        <v>28</v>
      </c>
      <c r="AG170" s="59" t="s">
        <v>1009</v>
      </c>
      <c r="AH170" s="59" t="str">
        <f t="shared" si="12"/>
        <v>103150-1</v>
      </c>
      <c r="AI170" s="58">
        <v>0</v>
      </c>
    </row>
    <row r="171" spans="2:35" ht="15" x14ac:dyDescent="0.25">
      <c r="B171" s="12" t="s">
        <v>389</v>
      </c>
      <c r="C171" s="13" t="s">
        <v>664</v>
      </c>
      <c r="D171" s="17" t="str">
        <f>LEFT(ActiveFunds!$C171,5)</f>
        <v>180-6</v>
      </c>
      <c r="E171" t="str">
        <f>IFERROR(IF(VLOOKUP(D171,#REF!,2,0)="O",0,IF(VLOOKUP(D171,#REF!,2,0)="T",1,0)),"ERROR")</f>
        <v>ERROR</v>
      </c>
      <c r="J171" t="str">
        <f t="shared" si="11"/>
        <v>150-1</v>
      </c>
      <c r="K171" s="8" t="s">
        <v>181</v>
      </c>
      <c r="L171" s="42"/>
      <c r="AF171" s="59" t="s">
        <v>28</v>
      </c>
      <c r="AG171" s="59" t="s">
        <v>1010</v>
      </c>
      <c r="AH171" s="59" t="str">
        <f t="shared" si="12"/>
        <v>10315A-6</v>
      </c>
      <c r="AI171" s="58">
        <v>0</v>
      </c>
    </row>
    <row r="172" spans="2:35" ht="15" x14ac:dyDescent="0.25">
      <c r="B172" s="14" t="s">
        <v>389</v>
      </c>
      <c r="C172" s="15" t="s">
        <v>666</v>
      </c>
      <c r="D172" s="16" t="str">
        <f>LEFT(ActiveFunds!$C172,5)</f>
        <v>484-1</v>
      </c>
      <c r="E172" t="str">
        <f>IFERROR(IF(VLOOKUP(D172,#REF!,2,0)="O",0,IF(VLOOKUP(D172,#REF!,2,0)="T",1,0)),"ERROR")</f>
        <v>ERROR</v>
      </c>
      <c r="J172" t="str">
        <f t="shared" si="11"/>
        <v>153-1</v>
      </c>
      <c r="K172" s="8" t="s">
        <v>667</v>
      </c>
      <c r="L172" s="42"/>
      <c r="AF172" s="59" t="s">
        <v>28</v>
      </c>
      <c r="AG172" s="59" t="s">
        <v>1011</v>
      </c>
      <c r="AH172" s="59" t="str">
        <f t="shared" si="12"/>
        <v>10315C-7</v>
      </c>
      <c r="AI172" s="58">
        <v>0</v>
      </c>
    </row>
    <row r="173" spans="2:35" ht="15" x14ac:dyDescent="0.25">
      <c r="B173" s="12" t="s">
        <v>393</v>
      </c>
      <c r="C173" s="13" t="s">
        <v>337</v>
      </c>
      <c r="D173" s="17" t="str">
        <f>LEFT(ActiveFunds!$C173,5)</f>
        <v>03K-6</v>
      </c>
      <c r="E173" t="str">
        <f>IFERROR(IF(VLOOKUP(D173,#REF!,2,0)="O",0,IF(VLOOKUP(D173,#REF!,2,0)="T",1,0)),"ERROR")</f>
        <v>ERROR</v>
      </c>
      <c r="J173" t="str">
        <f t="shared" si="11"/>
        <v>154-1</v>
      </c>
      <c r="K173" s="8" t="s">
        <v>524</v>
      </c>
      <c r="L173" s="42"/>
      <c r="AF173" s="59" t="s">
        <v>28</v>
      </c>
      <c r="AG173" s="59" t="s">
        <v>1012</v>
      </c>
      <c r="AH173" s="59" t="str">
        <f t="shared" si="12"/>
        <v>10315T-6</v>
      </c>
      <c r="AI173" s="58">
        <v>0</v>
      </c>
    </row>
    <row r="174" spans="2:35" ht="15" x14ac:dyDescent="0.25">
      <c r="B174" s="14" t="s">
        <v>393</v>
      </c>
      <c r="C174" s="15" t="s">
        <v>668</v>
      </c>
      <c r="D174" s="16" t="str">
        <f>LEFT(ActiveFunds!$C174,5)</f>
        <v>433-6</v>
      </c>
      <c r="E174" t="str">
        <f>IFERROR(IF(VLOOKUP(D174,#REF!,2,0)="O",0,IF(VLOOKUP(D174,#REF!,2,0)="T",1,0)),"ERROR")</f>
        <v>ERROR</v>
      </c>
      <c r="J174" t="str">
        <f t="shared" si="11"/>
        <v>158-1</v>
      </c>
      <c r="K174" s="7" t="s">
        <v>670</v>
      </c>
      <c r="L174" s="42"/>
      <c r="AF174" s="59" t="s">
        <v>28</v>
      </c>
      <c r="AG174" s="59" t="s">
        <v>1013</v>
      </c>
      <c r="AH174" s="59" t="str">
        <f t="shared" si="12"/>
        <v>10315T-N</v>
      </c>
      <c r="AI174" s="58">
        <v>0</v>
      </c>
    </row>
    <row r="175" spans="2:35" ht="15" x14ac:dyDescent="0.25">
      <c r="B175" s="12" t="s">
        <v>393</v>
      </c>
      <c r="C175" s="13" t="s">
        <v>669</v>
      </c>
      <c r="D175" s="17" t="str">
        <f>LEFT(ActiveFunds!$C175,5)</f>
        <v>577-6</v>
      </c>
      <c r="E175" t="str">
        <f>IFERROR(IF(VLOOKUP(D175,#REF!,2,0)="O",0,IF(VLOOKUP(D175,#REF!,2,0)="T",1,0)),"ERROR")</f>
        <v>ERROR</v>
      </c>
      <c r="J175" t="str">
        <f t="shared" si="11"/>
        <v>159-6</v>
      </c>
      <c r="K175" s="7" t="s">
        <v>671</v>
      </c>
      <c r="L175" s="42"/>
      <c r="AF175" s="59" t="s">
        <v>28</v>
      </c>
      <c r="AG175" s="59" t="s">
        <v>1014</v>
      </c>
      <c r="AH175" s="59" t="str">
        <f t="shared" si="12"/>
        <v>10317H-6</v>
      </c>
      <c r="AI175" s="58">
        <v>0</v>
      </c>
    </row>
    <row r="176" spans="2:35" ht="15" x14ac:dyDescent="0.25">
      <c r="B176" s="14" t="s">
        <v>393</v>
      </c>
      <c r="C176" s="15" t="s">
        <v>611</v>
      </c>
      <c r="D176" s="16" t="str">
        <f>LEFT(ActiveFunds!$C176,5)</f>
        <v>578-1</v>
      </c>
      <c r="E176" t="str">
        <f>IFERROR(IF(VLOOKUP(D176,#REF!,2,0)="O",0,IF(VLOOKUP(D176,#REF!,2,0)="T",1,0)),"ERROR")</f>
        <v>ERROR</v>
      </c>
      <c r="J176" t="str">
        <f t="shared" si="11"/>
        <v>15A-6</v>
      </c>
      <c r="K176" s="7" t="s">
        <v>182</v>
      </c>
      <c r="L176" s="42"/>
      <c r="AF176" s="59" t="s">
        <v>28</v>
      </c>
      <c r="AG176" s="59" t="s">
        <v>911</v>
      </c>
      <c r="AH176" s="59" t="str">
        <f t="shared" si="12"/>
        <v>10317L-6</v>
      </c>
      <c r="AI176" s="58">
        <v>0</v>
      </c>
    </row>
    <row r="177" spans="2:35" ht="15" x14ac:dyDescent="0.25">
      <c r="B177" s="12" t="s">
        <v>396</v>
      </c>
      <c r="C177" s="13" t="s">
        <v>337</v>
      </c>
      <c r="D177" s="17" t="str">
        <f>LEFT(ActiveFunds!$C177,5)</f>
        <v>03K-6</v>
      </c>
      <c r="E177" t="str">
        <f>IFERROR(IF(VLOOKUP(D177,#REF!,2,0)="O",0,IF(VLOOKUP(D177,#REF!,2,0)="T",1,0)),"ERROR")</f>
        <v>ERROR</v>
      </c>
      <c r="J177" t="str">
        <f t="shared" si="11"/>
        <v>15M-1</v>
      </c>
      <c r="K177" s="8" t="s">
        <v>673</v>
      </c>
      <c r="L177" s="42"/>
      <c r="AF177" s="59" t="s">
        <v>28</v>
      </c>
      <c r="AG177" s="59" t="s">
        <v>1015</v>
      </c>
      <c r="AH177" s="59" t="str">
        <f t="shared" si="12"/>
        <v>10318A-6</v>
      </c>
      <c r="AI177" s="58">
        <v>0</v>
      </c>
    </row>
    <row r="178" spans="2:35" ht="15" x14ac:dyDescent="0.25">
      <c r="B178" s="14" t="s">
        <v>396</v>
      </c>
      <c r="C178" s="15" t="s">
        <v>672</v>
      </c>
      <c r="D178" s="16" t="str">
        <f>LEFT(ActiveFunds!$C178,5)</f>
        <v>884-6</v>
      </c>
      <c r="E178" t="str">
        <f>IFERROR(IF(VLOOKUP(D178,#REF!,2,0)="O",0,IF(VLOOKUP(D178,#REF!,2,0)="T",1,0)),"ERROR")</f>
        <v>ERROR</v>
      </c>
      <c r="J178" t="str">
        <f t="shared" si="11"/>
        <v>15V-6</v>
      </c>
      <c r="K178" s="7" t="s">
        <v>674</v>
      </c>
      <c r="L178" s="42"/>
      <c r="AF178" s="59" t="s">
        <v>28</v>
      </c>
      <c r="AG178" s="59" t="s">
        <v>1016</v>
      </c>
      <c r="AH178" s="59" t="str">
        <f t="shared" si="12"/>
        <v>10318P-6</v>
      </c>
      <c r="AI178" s="58">
        <v>0</v>
      </c>
    </row>
    <row r="179" spans="2:35" ht="15" x14ac:dyDescent="0.25">
      <c r="B179" s="12" t="s">
        <v>399</v>
      </c>
      <c r="C179" s="13" t="s">
        <v>167</v>
      </c>
      <c r="D179" s="17" t="str">
        <f>LEFT(ActiveFunds!$C179,5)</f>
        <v>001-1</v>
      </c>
      <c r="E179" t="str">
        <f>IFERROR(IF(VLOOKUP(D179,#REF!,2,0)="O",0,IF(VLOOKUP(D179,#REF!,2,0)="T",1,0)),"ERROR")</f>
        <v>ERROR</v>
      </c>
      <c r="J179" t="str">
        <f t="shared" si="11"/>
        <v>160-1</v>
      </c>
      <c r="K179" s="7" t="s">
        <v>675</v>
      </c>
      <c r="L179" s="42"/>
      <c r="AF179" s="59" t="s">
        <v>28</v>
      </c>
      <c r="AG179" s="59" t="s">
        <v>1017</v>
      </c>
      <c r="AH179" s="59" t="str">
        <f t="shared" si="12"/>
        <v>103195-6</v>
      </c>
      <c r="AI179" s="58">
        <v>0</v>
      </c>
    </row>
    <row r="180" spans="2:35" ht="15" x14ac:dyDescent="0.25">
      <c r="B180" s="14" t="s">
        <v>402</v>
      </c>
      <c r="C180" s="15" t="s">
        <v>167</v>
      </c>
      <c r="D180" s="16" t="str">
        <f>LEFT(ActiveFunds!$C180,5)</f>
        <v>001-1</v>
      </c>
      <c r="E180" t="str">
        <f>IFERROR(IF(VLOOKUP(D180,#REF!,2,0)="O",0,IF(VLOOKUP(D180,#REF!,2,0)="T",1,0)),"ERROR")</f>
        <v>ERROR</v>
      </c>
      <c r="J180" t="str">
        <f t="shared" si="11"/>
        <v>162-1</v>
      </c>
      <c r="K180" s="8" t="s">
        <v>676</v>
      </c>
      <c r="L180" s="42"/>
      <c r="AF180" s="59" t="s">
        <v>28</v>
      </c>
      <c r="AG180" s="59" t="s">
        <v>1018</v>
      </c>
      <c r="AH180" s="59" t="str">
        <f t="shared" si="12"/>
        <v>103205-6</v>
      </c>
      <c r="AI180" s="58">
        <v>0</v>
      </c>
    </row>
    <row r="181" spans="2:35" ht="15" x14ac:dyDescent="0.25">
      <c r="B181" s="12" t="s">
        <v>405</v>
      </c>
      <c r="C181" s="13" t="s">
        <v>167</v>
      </c>
      <c r="D181" s="17" t="str">
        <f>LEFT(ActiveFunds!$C181,5)</f>
        <v>001-1</v>
      </c>
      <c r="E181" t="str">
        <f>IFERROR(IF(VLOOKUP(D181,#REF!,2,0)="O",0,IF(VLOOKUP(D181,#REF!,2,0)="T",1,0)),"ERROR")</f>
        <v>ERROR</v>
      </c>
      <c r="J181" t="str">
        <f t="shared" si="11"/>
        <v>163-1</v>
      </c>
      <c r="K181" s="8" t="s">
        <v>677</v>
      </c>
      <c r="L181" s="42"/>
      <c r="AF181" s="59" t="s">
        <v>28</v>
      </c>
      <c r="AG181" s="59" t="s">
        <v>1019</v>
      </c>
      <c r="AH181" s="59" t="str">
        <f t="shared" si="12"/>
        <v>10321C-6</v>
      </c>
      <c r="AI181" s="58">
        <v>0</v>
      </c>
    </row>
    <row r="182" spans="2:35" ht="15" x14ac:dyDescent="0.25">
      <c r="B182" s="14" t="s">
        <v>405</v>
      </c>
      <c r="C182" s="15" t="s">
        <v>172</v>
      </c>
      <c r="D182" s="16" t="str">
        <f>LEFT(ActiveFunds!$C182,5)</f>
        <v>001-2</v>
      </c>
      <c r="E182" t="str">
        <f>IFERROR(IF(VLOOKUP(D182,#REF!,2,0)="O",0,IF(VLOOKUP(D182,#REF!,2,0)="T",1,0)),"ERROR")</f>
        <v>ERROR</v>
      </c>
      <c r="J182" t="str">
        <f t="shared" si="11"/>
        <v>167-1</v>
      </c>
      <c r="K182" s="8" t="s">
        <v>678</v>
      </c>
      <c r="L182" s="42"/>
      <c r="AF182" s="59" t="s">
        <v>28</v>
      </c>
      <c r="AG182" s="59" t="s">
        <v>1020</v>
      </c>
      <c r="AH182" s="59" t="str">
        <f t="shared" si="12"/>
        <v>103237-1</v>
      </c>
      <c r="AI182" s="58">
        <v>0</v>
      </c>
    </row>
    <row r="183" spans="2:35" ht="15" x14ac:dyDescent="0.25">
      <c r="B183" s="12" t="s">
        <v>408</v>
      </c>
      <c r="C183" s="13" t="s">
        <v>317</v>
      </c>
      <c r="D183" s="17" t="str">
        <f>LEFT(ActiveFunds!$C183,5)</f>
        <v>600-1</v>
      </c>
      <c r="E183" t="str">
        <f>IFERROR(IF(VLOOKUP(D183,#REF!,2,0)="O",0,IF(VLOOKUP(D183,#REF!,2,0)="T",1,0)),"ERROR")</f>
        <v>ERROR</v>
      </c>
      <c r="J183" t="str">
        <f t="shared" si="11"/>
        <v>169-1</v>
      </c>
      <c r="K183" s="7" t="s">
        <v>680</v>
      </c>
      <c r="L183" s="42"/>
      <c r="AF183" s="59" t="s">
        <v>28</v>
      </c>
      <c r="AG183" s="59" t="s">
        <v>1021</v>
      </c>
      <c r="AH183" s="59" t="str">
        <f t="shared" si="12"/>
        <v>103263-1</v>
      </c>
      <c r="AI183" s="58">
        <v>0</v>
      </c>
    </row>
    <row r="184" spans="2:35" ht="15" x14ac:dyDescent="0.25">
      <c r="B184" s="14" t="s">
        <v>408</v>
      </c>
      <c r="C184" s="15" t="s">
        <v>679</v>
      </c>
      <c r="D184" s="16" t="str">
        <f>LEFT(ActiveFunds!$C184,5)</f>
        <v>600-6</v>
      </c>
      <c r="E184" t="str">
        <f>IFERROR(IF(VLOOKUP(D184,#REF!,2,0)="O",0,IF(VLOOKUP(D184,#REF!,2,0)="T",1,0)),"ERROR")</f>
        <v>ERROR</v>
      </c>
      <c r="J184" t="str">
        <f t="shared" si="11"/>
        <v>16A-1</v>
      </c>
      <c r="K184" s="8" t="s">
        <v>365</v>
      </c>
      <c r="L184" s="42"/>
      <c r="AF184" s="59" t="s">
        <v>28</v>
      </c>
      <c r="AG184" s="59" t="s">
        <v>1022</v>
      </c>
      <c r="AH184" s="59" t="str">
        <f t="shared" si="12"/>
        <v>103300-1</v>
      </c>
      <c r="AI184" s="58">
        <v>0</v>
      </c>
    </row>
    <row r="185" spans="2:35" ht="15" x14ac:dyDescent="0.25">
      <c r="B185" s="12" t="s">
        <v>408</v>
      </c>
      <c r="C185" s="13" t="s">
        <v>681</v>
      </c>
      <c r="D185" s="17" t="str">
        <f>LEFT(ActiveFunds!$C185,5)</f>
        <v>615-6</v>
      </c>
      <c r="E185" t="str">
        <f>IFERROR(IF(VLOOKUP(D185,#REF!,2,0)="O",0,IF(VLOOKUP(D185,#REF!,2,0)="T",1,0)),"ERROR")</f>
        <v>ERROR</v>
      </c>
      <c r="J185" t="str">
        <f t="shared" si="11"/>
        <v>16B-6</v>
      </c>
      <c r="K185" s="8" t="s">
        <v>683</v>
      </c>
      <c r="L185" s="42"/>
      <c r="AF185" s="59" t="s">
        <v>28</v>
      </c>
      <c r="AG185" s="59" t="s">
        <v>1023</v>
      </c>
      <c r="AH185" s="59" t="str">
        <f t="shared" si="12"/>
        <v>103501-1</v>
      </c>
      <c r="AI185" s="58">
        <v>0</v>
      </c>
    </row>
    <row r="186" spans="2:35" ht="15" x14ac:dyDescent="0.25">
      <c r="B186" s="14" t="s">
        <v>408</v>
      </c>
      <c r="C186" s="15" t="s">
        <v>682</v>
      </c>
      <c r="D186" s="16" t="str">
        <f>LEFT(ActiveFunds!$C186,5)</f>
        <v>616-6</v>
      </c>
      <c r="E186" t="str">
        <f>IFERROR(IF(VLOOKUP(D186,#REF!,2,0)="O",0,IF(VLOOKUP(D186,#REF!,2,0)="T",1,0)),"ERROR")</f>
        <v>ERROR</v>
      </c>
      <c r="J186" t="str">
        <f t="shared" si="11"/>
        <v>16F-6</v>
      </c>
      <c r="K186" s="7" t="s">
        <v>470</v>
      </c>
      <c r="L186" s="42"/>
      <c r="AF186" s="59" t="s">
        <v>28</v>
      </c>
      <c r="AG186" s="59" t="s">
        <v>1024</v>
      </c>
      <c r="AH186" s="59" t="str">
        <f t="shared" si="12"/>
        <v>103532-1</v>
      </c>
      <c r="AI186" s="58">
        <v>0</v>
      </c>
    </row>
    <row r="187" spans="2:35" ht="15" x14ac:dyDescent="0.25">
      <c r="B187" s="12" t="s">
        <v>408</v>
      </c>
      <c r="C187" s="13" t="s">
        <v>684</v>
      </c>
      <c r="D187" s="17" t="str">
        <f>LEFT(ActiveFunds!$C187,5)</f>
        <v>630-6</v>
      </c>
      <c r="E187" t="str">
        <f>IFERROR(IF(VLOOKUP(D187,#REF!,2,0)="O",0,IF(VLOOKUP(D187,#REF!,2,0)="T",1,0)),"ERROR")</f>
        <v>ERROR</v>
      </c>
      <c r="J187" t="str">
        <f t="shared" si="11"/>
        <v>16G-6</v>
      </c>
      <c r="K187" s="7" t="s">
        <v>686</v>
      </c>
      <c r="L187" s="42"/>
      <c r="AF187" s="59" t="s">
        <v>28</v>
      </c>
      <c r="AG187" s="59" t="s">
        <v>1025</v>
      </c>
      <c r="AH187" s="59" t="str">
        <f t="shared" si="12"/>
        <v>103746-6</v>
      </c>
      <c r="AI187" s="58">
        <v>0</v>
      </c>
    </row>
    <row r="188" spans="2:35" ht="15" x14ac:dyDescent="0.25">
      <c r="B188" s="14" t="s">
        <v>408</v>
      </c>
      <c r="C188" s="15" t="s">
        <v>685</v>
      </c>
      <c r="D188" s="16" t="str">
        <f>LEFT(ActiveFunds!$C188,5)</f>
        <v>631-6</v>
      </c>
      <c r="E188" t="str">
        <f>IFERROR(IF(VLOOKUP(D188,#REF!,2,0)="O",0,IF(VLOOKUP(D188,#REF!,2,0)="T",1,0)),"ERROR")</f>
        <v>ERROR</v>
      </c>
      <c r="J188" t="str">
        <f t="shared" si="11"/>
        <v>16H-6</v>
      </c>
      <c r="K188" s="8" t="s">
        <v>688</v>
      </c>
      <c r="L188" s="42"/>
      <c r="AF188" s="59" t="s">
        <v>28</v>
      </c>
      <c r="AG188" s="59" t="s">
        <v>1026</v>
      </c>
      <c r="AH188" s="59" t="str">
        <f t="shared" si="12"/>
        <v>103759-6</v>
      </c>
      <c r="AI188" s="58">
        <v>0</v>
      </c>
    </row>
    <row r="189" spans="2:35" ht="15" x14ac:dyDescent="0.25">
      <c r="B189" s="12" t="s">
        <v>408</v>
      </c>
      <c r="C189" s="13" t="s">
        <v>687</v>
      </c>
      <c r="D189" s="17" t="str">
        <f>LEFT(ActiveFunds!$C189,5)</f>
        <v>632-6</v>
      </c>
      <c r="E189" t="str">
        <f>IFERROR(IF(VLOOKUP(D189,#REF!,2,0)="O",0,IF(VLOOKUP(D189,#REF!,2,0)="T",1,0)),"ERROR")</f>
        <v>ERROR</v>
      </c>
      <c r="J189" t="str">
        <f t="shared" si="11"/>
        <v>16J-1</v>
      </c>
      <c r="K189" s="7" t="s">
        <v>690</v>
      </c>
      <c r="L189" s="42"/>
      <c r="AF189" s="59" t="s">
        <v>28</v>
      </c>
      <c r="AG189" s="59" t="s">
        <v>1027</v>
      </c>
      <c r="AH189" s="59" t="str">
        <f t="shared" si="12"/>
        <v>103777-1</v>
      </c>
      <c r="AI189" s="58">
        <v>0</v>
      </c>
    </row>
    <row r="190" spans="2:35" ht="15" x14ac:dyDescent="0.25">
      <c r="B190" s="14" t="s">
        <v>408</v>
      </c>
      <c r="C190" s="15" t="s">
        <v>689</v>
      </c>
      <c r="D190" s="16" t="str">
        <f>LEFT(ActiveFunds!$C190,5)</f>
        <v>633-6</v>
      </c>
      <c r="E190" t="str">
        <f>IFERROR(IF(VLOOKUP(D190,#REF!,2,0)="O",0,IF(VLOOKUP(D190,#REF!,2,0)="T",1,0)),"ERROR")</f>
        <v>ERROR</v>
      </c>
      <c r="J190" t="str">
        <f t="shared" si="11"/>
        <v>16L-6</v>
      </c>
      <c r="K190" s="7" t="s">
        <v>692</v>
      </c>
      <c r="L190" s="42"/>
      <c r="AF190" s="59" t="s">
        <v>28</v>
      </c>
      <c r="AG190" s="59" t="s">
        <v>1028</v>
      </c>
      <c r="AH190" s="59" t="str">
        <f t="shared" si="12"/>
        <v>103887-1</v>
      </c>
      <c r="AI190" s="58">
        <v>0</v>
      </c>
    </row>
    <row r="191" spans="2:35" ht="15" x14ac:dyDescent="0.25">
      <c r="B191" s="12" t="s">
        <v>408</v>
      </c>
      <c r="C191" s="13" t="s">
        <v>691</v>
      </c>
      <c r="D191" s="17" t="str">
        <f>LEFT(ActiveFunds!$C191,5)</f>
        <v>635-6</v>
      </c>
      <c r="E191" t="str">
        <f>IFERROR(IF(VLOOKUP(D191,#REF!,2,0)="O",0,IF(VLOOKUP(D191,#REF!,2,0)="T",1,0)),"ERROR")</f>
        <v>ERROR</v>
      </c>
      <c r="J191" t="str">
        <f t="shared" si="11"/>
        <v>16M-6</v>
      </c>
      <c r="K191" s="7" t="s">
        <v>694</v>
      </c>
      <c r="L191" s="42"/>
      <c r="AF191" s="59" t="s">
        <v>29</v>
      </c>
      <c r="AG191" s="59" t="s">
        <v>887</v>
      </c>
      <c r="AH191" s="59" t="str">
        <f t="shared" si="12"/>
        <v>104001-1</v>
      </c>
      <c r="AI191" s="58">
        <v>0</v>
      </c>
    </row>
    <row r="192" spans="2:35" ht="15" x14ac:dyDescent="0.25">
      <c r="B192" s="14" t="s">
        <v>408</v>
      </c>
      <c r="C192" s="15" t="s">
        <v>693</v>
      </c>
      <c r="D192" s="16" t="str">
        <f>LEFT(ActiveFunds!$C192,5)</f>
        <v>641-6</v>
      </c>
      <c r="E192" t="str">
        <f>IFERROR(IF(VLOOKUP(D192,#REF!,2,0)="O",0,IF(VLOOKUP(D192,#REF!,2,0)="T",1,0)),"ERROR")</f>
        <v>ERROR</v>
      </c>
      <c r="J192" t="str">
        <f t="shared" si="11"/>
        <v>16P-1</v>
      </c>
      <c r="K192" s="7" t="s">
        <v>696</v>
      </c>
      <c r="L192" s="42"/>
      <c r="AF192" s="59" t="s">
        <v>29</v>
      </c>
      <c r="AG192" s="59" t="s">
        <v>1029</v>
      </c>
      <c r="AH192" s="59" t="str">
        <f t="shared" si="12"/>
        <v>104578-1</v>
      </c>
      <c r="AI192" s="58">
        <v>0</v>
      </c>
    </row>
    <row r="193" spans="2:35" ht="15" x14ac:dyDescent="0.25">
      <c r="B193" s="12" t="s">
        <v>408</v>
      </c>
      <c r="C193" s="13" t="s">
        <v>695</v>
      </c>
      <c r="D193" s="17" t="str">
        <f>LEFT(ActiveFunds!$C193,5)</f>
        <v>642-6</v>
      </c>
      <c r="E193" t="str">
        <f>IFERROR(IF(VLOOKUP(D193,#REF!,2,0)="O",0,IF(VLOOKUP(D193,#REF!,2,0)="T",1,0)),"ERROR")</f>
        <v>ERROR</v>
      </c>
      <c r="J193" t="str">
        <f t="shared" si="11"/>
        <v>16R-6</v>
      </c>
      <c r="K193" s="8" t="s">
        <v>621</v>
      </c>
      <c r="L193" s="42"/>
      <c r="AF193" s="59" t="s">
        <v>30</v>
      </c>
      <c r="AG193" s="59" t="s">
        <v>887</v>
      </c>
      <c r="AH193" s="59" t="str">
        <f t="shared" si="12"/>
        <v>105001-1</v>
      </c>
      <c r="AI193" s="58">
        <v>0</v>
      </c>
    </row>
    <row r="194" spans="2:35" ht="15" x14ac:dyDescent="0.25">
      <c r="B194" s="14" t="s">
        <v>408</v>
      </c>
      <c r="C194" s="15" t="s">
        <v>697</v>
      </c>
      <c r="D194" s="16" t="str">
        <f>LEFT(ActiveFunds!$C194,5)</f>
        <v>722-6</v>
      </c>
      <c r="E194" t="str">
        <f>IFERROR(IF(VLOOKUP(D194,#REF!,2,0)="O",0,IF(VLOOKUP(D194,#REF!,2,0)="T",1,0)),"ERROR")</f>
        <v>ERROR</v>
      </c>
      <c r="J194" t="str">
        <f t="shared" si="11"/>
        <v>16T-6</v>
      </c>
      <c r="K194" s="7" t="s">
        <v>699</v>
      </c>
      <c r="L194" s="42"/>
      <c r="AF194" s="59" t="s">
        <v>30</v>
      </c>
      <c r="AG194" s="59" t="s">
        <v>907</v>
      </c>
      <c r="AH194" s="59" t="str">
        <f t="shared" si="12"/>
        <v>105001-2</v>
      </c>
      <c r="AI194" s="58">
        <v>0</v>
      </c>
    </row>
    <row r="195" spans="2:35" ht="15" x14ac:dyDescent="0.25">
      <c r="B195" s="12" t="s">
        <v>408</v>
      </c>
      <c r="C195" s="13" t="s">
        <v>698</v>
      </c>
      <c r="D195" s="17" t="str">
        <f>LEFT(ActiveFunds!$C195,5)</f>
        <v>729-6</v>
      </c>
      <c r="E195" t="str">
        <f>IFERROR(IF(VLOOKUP(D195,#REF!,2,0)="O",0,IF(VLOOKUP(D195,#REF!,2,0)="T",1,0)),"ERROR")</f>
        <v>ERROR</v>
      </c>
      <c r="J195" t="str">
        <f t="shared" si="11"/>
        <v>16V-1</v>
      </c>
      <c r="K195" s="8" t="s">
        <v>701</v>
      </c>
      <c r="L195" s="42"/>
      <c r="AF195" s="59" t="s">
        <v>30</v>
      </c>
      <c r="AG195" s="59" t="s">
        <v>908</v>
      </c>
      <c r="AH195" s="59" t="str">
        <f t="shared" si="12"/>
        <v>105001-7</v>
      </c>
      <c r="AI195" s="58">
        <v>0</v>
      </c>
    </row>
    <row r="196" spans="2:35" ht="15" x14ac:dyDescent="0.25">
      <c r="B196" s="14" t="s">
        <v>408</v>
      </c>
      <c r="C196" s="15" t="s">
        <v>700</v>
      </c>
      <c r="D196" s="16" t="str">
        <f>LEFT(ActiveFunds!$C196,5)</f>
        <v>819-6</v>
      </c>
      <c r="E196" t="str">
        <f>IFERROR(IF(VLOOKUP(D196,#REF!,2,0)="O",0,IF(VLOOKUP(D196,#REF!,2,0)="T",1,0)),"ERROR")</f>
        <v>ERROR</v>
      </c>
      <c r="J196" t="str">
        <f t="shared" si="11"/>
        <v>16W-1</v>
      </c>
      <c r="K196" s="7" t="s">
        <v>648</v>
      </c>
      <c r="L196" s="42"/>
      <c r="AF196" s="59" t="s">
        <v>30</v>
      </c>
      <c r="AG196" s="59" t="s">
        <v>912</v>
      </c>
      <c r="AH196" s="59" t="str">
        <f t="shared" si="12"/>
        <v>10509R-1</v>
      </c>
      <c r="AI196" s="58">
        <v>0</v>
      </c>
    </row>
    <row r="197" spans="2:35" ht="15" x14ac:dyDescent="0.25">
      <c r="B197" s="12" t="s">
        <v>408</v>
      </c>
      <c r="C197" s="13" t="s">
        <v>702</v>
      </c>
      <c r="D197" s="17" t="str">
        <f>LEFT(ActiveFunds!$C197,5)</f>
        <v>829-6</v>
      </c>
      <c r="E197" t="str">
        <f>IFERROR(IF(VLOOKUP(D197,#REF!,2,0)="O",0,IF(VLOOKUP(D197,#REF!,2,0)="T",1,0)),"ERROR")</f>
        <v>ERROR</v>
      </c>
      <c r="J197" t="str">
        <f t="shared" ref="J197:J260" si="13">MID(K197,1,5)</f>
        <v>172-6</v>
      </c>
      <c r="K197" s="8" t="s">
        <v>650</v>
      </c>
      <c r="L197" s="42"/>
      <c r="AF197" s="59" t="s">
        <v>30</v>
      </c>
      <c r="AG197" s="59" t="s">
        <v>1030</v>
      </c>
      <c r="AH197" s="59" t="str">
        <f t="shared" si="12"/>
        <v>10516R-6</v>
      </c>
      <c r="AI197" s="58">
        <v>0</v>
      </c>
    </row>
    <row r="198" spans="2:35" ht="15" x14ac:dyDescent="0.25">
      <c r="B198" s="14" t="s">
        <v>408</v>
      </c>
      <c r="C198" s="15" t="s">
        <v>703</v>
      </c>
      <c r="D198" s="16" t="str">
        <f>LEFT(ActiveFunds!$C198,5)</f>
        <v>874-6</v>
      </c>
      <c r="E198" t="str">
        <f>IFERROR(IF(VLOOKUP(D198,#REF!,2,0)="O",0,IF(VLOOKUP(D198,#REF!,2,0)="T",1,0)),"ERROR")</f>
        <v>ERROR</v>
      </c>
      <c r="J198" t="str">
        <f t="shared" si="13"/>
        <v>173-1</v>
      </c>
      <c r="K198" s="7" t="s">
        <v>705</v>
      </c>
      <c r="L198" s="42"/>
      <c r="AF198" s="59" t="s">
        <v>30</v>
      </c>
      <c r="AG198" s="59" t="s">
        <v>978</v>
      </c>
      <c r="AH198" s="59" t="str">
        <f t="shared" ref="AH198:AH261" si="14">AF198&amp;AG198</f>
        <v>105415-1</v>
      </c>
      <c r="AI198" s="58">
        <v>0</v>
      </c>
    </row>
    <row r="199" spans="2:35" ht="15" x14ac:dyDescent="0.25">
      <c r="B199" s="12" t="s">
        <v>408</v>
      </c>
      <c r="C199" s="13" t="s">
        <v>704</v>
      </c>
      <c r="D199" s="17" t="str">
        <f>LEFT(ActiveFunds!$C199,5)</f>
        <v>882-6</v>
      </c>
      <c r="E199" t="str">
        <f>IFERROR(IF(VLOOKUP(D199,#REF!,2,0)="O",0,IF(VLOOKUP(D199,#REF!,2,0)="T",1,0)),"ERROR")</f>
        <v>ERROR</v>
      </c>
      <c r="J199" t="str">
        <f t="shared" si="13"/>
        <v>173-7</v>
      </c>
      <c r="K199" s="8" t="s">
        <v>707</v>
      </c>
      <c r="L199" s="42"/>
      <c r="AF199" s="59" t="s">
        <v>30</v>
      </c>
      <c r="AG199" s="59" t="s">
        <v>1031</v>
      </c>
      <c r="AH199" s="59" t="str">
        <f t="shared" si="14"/>
        <v>105419-1</v>
      </c>
      <c r="AI199" s="58">
        <v>0</v>
      </c>
    </row>
    <row r="200" spans="2:35" ht="15" x14ac:dyDescent="0.25">
      <c r="B200" s="14" t="s">
        <v>408</v>
      </c>
      <c r="C200" s="15" t="s">
        <v>706</v>
      </c>
      <c r="D200" s="16" t="str">
        <f>LEFT(ActiveFunds!$C200,5)</f>
        <v>888-6</v>
      </c>
      <c r="E200" t="str">
        <f>IFERROR(IF(VLOOKUP(D200,#REF!,2,0)="O",0,IF(VLOOKUP(D200,#REF!,2,0)="T",1,0)),"ERROR")</f>
        <v>ERROR</v>
      </c>
      <c r="J200" t="str">
        <f t="shared" si="13"/>
        <v>174-1</v>
      </c>
      <c r="K200" s="7" t="s">
        <v>183</v>
      </c>
      <c r="L200" s="42"/>
      <c r="AF200" s="59" t="s">
        <v>30</v>
      </c>
      <c r="AG200" s="59" t="s">
        <v>1032</v>
      </c>
      <c r="AH200" s="59" t="str">
        <f t="shared" si="14"/>
        <v>105419-6</v>
      </c>
      <c r="AI200" s="58">
        <v>0</v>
      </c>
    </row>
    <row r="201" spans="2:35" ht="15" x14ac:dyDescent="0.25">
      <c r="B201" s="12" t="s">
        <v>413</v>
      </c>
      <c r="C201" s="13" t="s">
        <v>367</v>
      </c>
      <c r="D201" s="17" t="str">
        <f>LEFT(ActiveFunds!$C201,5)</f>
        <v>031-1</v>
      </c>
      <c r="E201" t="str">
        <f>IFERROR(IF(VLOOKUP(D201,#REF!,2,0)="O",0,IF(VLOOKUP(D201,#REF!,2,0)="T",1,0)),"ERROR")</f>
        <v>ERROR</v>
      </c>
      <c r="J201" t="str">
        <f t="shared" si="13"/>
        <v>176-1</v>
      </c>
      <c r="K201" s="8" t="s">
        <v>708</v>
      </c>
      <c r="L201" s="42"/>
      <c r="AF201" s="59" t="s">
        <v>30</v>
      </c>
      <c r="AG201" s="59" t="s">
        <v>1033</v>
      </c>
      <c r="AH201" s="59" t="str">
        <f t="shared" si="14"/>
        <v>105421-6</v>
      </c>
      <c r="AI201" s="58">
        <v>0</v>
      </c>
    </row>
    <row r="202" spans="2:35" ht="15" x14ac:dyDescent="0.25">
      <c r="B202" s="14" t="s">
        <v>413</v>
      </c>
      <c r="C202" s="15" t="s">
        <v>337</v>
      </c>
      <c r="D202" s="16" t="str">
        <f>LEFT(ActiveFunds!$C202,5)</f>
        <v>03K-6</v>
      </c>
      <c r="E202" t="str">
        <f>IFERROR(IF(VLOOKUP(D202,#REF!,2,0)="O",0,IF(VLOOKUP(D202,#REF!,2,0)="T",1,0)),"ERROR")</f>
        <v>ERROR</v>
      </c>
      <c r="J202" t="str">
        <f t="shared" si="13"/>
        <v>17B-1</v>
      </c>
      <c r="K202" s="8" t="s">
        <v>709</v>
      </c>
      <c r="L202" s="42"/>
      <c r="AF202" s="59" t="s">
        <v>30</v>
      </c>
      <c r="AG202" s="59" t="s">
        <v>1034</v>
      </c>
      <c r="AH202" s="59" t="str">
        <f t="shared" si="14"/>
        <v>105436-6</v>
      </c>
      <c r="AI202" s="58">
        <v>0</v>
      </c>
    </row>
    <row r="203" spans="2:35" ht="15" x14ac:dyDescent="0.25">
      <c r="B203" s="12" t="s">
        <v>417</v>
      </c>
      <c r="C203" s="13" t="s">
        <v>167</v>
      </c>
      <c r="D203" s="17" t="str">
        <f>LEFT(ActiveFunds!$C203,5)</f>
        <v>001-1</v>
      </c>
      <c r="E203" t="str">
        <f>IFERROR(IF(VLOOKUP(D203,#REF!,2,0)="O",0,IF(VLOOKUP(D203,#REF!,2,0)="T",1,0)),"ERROR")</f>
        <v>ERROR</v>
      </c>
      <c r="J203" t="str">
        <f t="shared" si="13"/>
        <v>17B-2</v>
      </c>
      <c r="K203" s="7" t="s">
        <v>710</v>
      </c>
      <c r="L203" s="42"/>
      <c r="AF203" s="59" t="s">
        <v>30</v>
      </c>
      <c r="AG203" s="59" t="s">
        <v>1035</v>
      </c>
      <c r="AH203" s="59" t="str">
        <f t="shared" si="14"/>
        <v>105455-1</v>
      </c>
      <c r="AI203" s="58">
        <v>0</v>
      </c>
    </row>
    <row r="204" spans="2:35" ht="15" x14ac:dyDescent="0.25">
      <c r="B204" s="14" t="s">
        <v>417</v>
      </c>
      <c r="C204" s="15" t="s">
        <v>361</v>
      </c>
      <c r="D204" s="16" t="str">
        <f>LEFT(ActiveFunds!$C204,5)</f>
        <v>02W-1</v>
      </c>
      <c r="E204" t="str">
        <f>IFERROR(IF(VLOOKUP(D204,#REF!,2,0)="O",0,IF(VLOOKUP(D204,#REF!,2,0)="T",1,0)),"ERROR")</f>
        <v>ERROR</v>
      </c>
      <c r="J204" t="str">
        <f t="shared" si="13"/>
        <v>17F-1</v>
      </c>
      <c r="K204" s="8" t="s">
        <v>711</v>
      </c>
      <c r="L204" s="42"/>
      <c r="AF204" s="59" t="s">
        <v>30</v>
      </c>
      <c r="AG204" s="59" t="s">
        <v>1036</v>
      </c>
      <c r="AH204" s="59" t="str">
        <f t="shared" si="14"/>
        <v>105466-1</v>
      </c>
      <c r="AI204" s="58">
        <v>0</v>
      </c>
    </row>
    <row r="205" spans="2:35" ht="15" x14ac:dyDescent="0.25">
      <c r="B205" s="12" t="s">
        <v>417</v>
      </c>
      <c r="C205" s="13" t="s">
        <v>403</v>
      </c>
      <c r="D205" s="17" t="str">
        <f>LEFT(ActiveFunds!$C205,5)</f>
        <v>03N-1</v>
      </c>
      <c r="E205" t="str">
        <f>IFERROR(IF(VLOOKUP(D205,#REF!,2,0)="O",0,IF(VLOOKUP(D205,#REF!,2,0)="T",1,0)),"ERROR")</f>
        <v>ERROR</v>
      </c>
      <c r="J205" t="str">
        <f t="shared" si="13"/>
        <v>17L-6</v>
      </c>
      <c r="K205" s="8" t="s">
        <v>184</v>
      </c>
      <c r="L205" s="42"/>
      <c r="AF205" s="59" t="s">
        <v>30</v>
      </c>
      <c r="AG205" s="59" t="s">
        <v>1037</v>
      </c>
      <c r="AH205" s="59" t="str">
        <f t="shared" si="14"/>
        <v>105468-1</v>
      </c>
      <c r="AI205" s="58">
        <v>0</v>
      </c>
    </row>
    <row r="206" spans="2:35" ht="15" x14ac:dyDescent="0.25">
      <c r="B206" s="14" t="s">
        <v>417</v>
      </c>
      <c r="C206" s="15" t="s">
        <v>422</v>
      </c>
      <c r="D206" s="16" t="str">
        <f>LEFT(ActiveFunds!$C206,5)</f>
        <v>044-1</v>
      </c>
      <c r="E206" t="str">
        <f>IFERROR(IF(VLOOKUP(D206,#REF!,2,0)="O",0,IF(VLOOKUP(D206,#REF!,2,0)="T",1,0)),"ERROR")</f>
        <v>ERROR</v>
      </c>
      <c r="J206" t="str">
        <f t="shared" si="13"/>
        <v>17M-6</v>
      </c>
      <c r="K206" s="7" t="s">
        <v>712</v>
      </c>
      <c r="L206" s="42"/>
      <c r="AF206" s="59" t="s">
        <v>30</v>
      </c>
      <c r="AG206" s="59" t="s">
        <v>1038</v>
      </c>
      <c r="AH206" s="59" t="str">
        <f t="shared" si="14"/>
        <v>105472-6</v>
      </c>
      <c r="AI206" s="58">
        <v>0</v>
      </c>
    </row>
    <row r="207" spans="2:35" ht="15" x14ac:dyDescent="0.25">
      <c r="B207" s="12" t="s">
        <v>417</v>
      </c>
      <c r="C207" s="13" t="s">
        <v>705</v>
      </c>
      <c r="D207" s="17" t="str">
        <f>LEFT(ActiveFunds!$C207,5)</f>
        <v>173-1</v>
      </c>
      <c r="E207" t="str">
        <f>IFERROR(IF(VLOOKUP(D207,#REF!,2,0)="O",0,IF(VLOOKUP(D207,#REF!,2,0)="T",1,0)),"ERROR")</f>
        <v>ERROR</v>
      </c>
      <c r="J207" t="str">
        <f t="shared" si="13"/>
        <v>17P-1</v>
      </c>
      <c r="K207" s="8" t="s">
        <v>714</v>
      </c>
      <c r="L207" s="42"/>
      <c r="AF207" s="59" t="s">
        <v>30</v>
      </c>
      <c r="AG207" s="59" t="s">
        <v>901</v>
      </c>
      <c r="AH207" s="59" t="str">
        <f t="shared" si="14"/>
        <v>105553-1</v>
      </c>
      <c r="AI207" s="58">
        <v>0</v>
      </c>
    </row>
    <row r="208" spans="2:35" ht="15" x14ac:dyDescent="0.25">
      <c r="B208" s="14" t="s">
        <v>417</v>
      </c>
      <c r="C208" s="15" t="s">
        <v>713</v>
      </c>
      <c r="D208" s="16" t="str">
        <f>LEFT(ActiveFunds!$C208,5)</f>
        <v>196-6</v>
      </c>
      <c r="E208" t="str">
        <f>IFERROR(IF(VLOOKUP(D208,#REF!,2,0)="O",0,IF(VLOOKUP(D208,#REF!,2,0)="T",1,0)),"ERROR")</f>
        <v>ERROR</v>
      </c>
      <c r="J208" t="str">
        <f t="shared" si="13"/>
        <v>17R-1</v>
      </c>
      <c r="K208" s="7" t="s">
        <v>715</v>
      </c>
      <c r="L208" s="42"/>
      <c r="AF208" s="59" t="s">
        <v>31</v>
      </c>
      <c r="AG208" s="59" t="s">
        <v>887</v>
      </c>
      <c r="AH208" s="59" t="str">
        <f t="shared" si="14"/>
        <v>107001-1</v>
      </c>
      <c r="AI208" s="58">
        <v>0</v>
      </c>
    </row>
    <row r="209" spans="2:35" ht="15" x14ac:dyDescent="0.25">
      <c r="B209" s="12" t="s">
        <v>417</v>
      </c>
      <c r="C209" s="13" t="s">
        <v>599</v>
      </c>
      <c r="D209" s="17" t="str">
        <f>LEFT(ActiveFunds!$C209,5)</f>
        <v>300-1</v>
      </c>
      <c r="E209" t="str">
        <f>IFERROR(IF(VLOOKUP(D209,#REF!,2,0)="O",0,IF(VLOOKUP(D209,#REF!,2,0)="T",1,0)),"ERROR")</f>
        <v>ERROR</v>
      </c>
      <c r="J209" t="str">
        <f t="shared" si="13"/>
        <v>17R-6</v>
      </c>
      <c r="K209" s="8" t="s">
        <v>716</v>
      </c>
      <c r="L209" s="42"/>
      <c r="AF209" s="59" t="s">
        <v>31</v>
      </c>
      <c r="AG209" s="59" t="s">
        <v>907</v>
      </c>
      <c r="AH209" s="59" t="str">
        <f t="shared" si="14"/>
        <v>107001-2</v>
      </c>
      <c r="AI209" s="58">
        <v>0</v>
      </c>
    </row>
    <row r="210" spans="2:35" ht="15" x14ac:dyDescent="0.25">
      <c r="B210" s="14" t="s">
        <v>421</v>
      </c>
      <c r="C210" s="15" t="s">
        <v>167</v>
      </c>
      <c r="D210" s="16" t="str">
        <f>LEFT(ActiveFunds!$C210,5)</f>
        <v>001-1</v>
      </c>
      <c r="E210" t="str">
        <f>IFERROR(IF(VLOOKUP(D210,#REF!,2,0)="O",0,IF(VLOOKUP(D210,#REF!,2,0)="T",1,0)),"ERROR")</f>
        <v>ERROR</v>
      </c>
      <c r="J210" t="str">
        <f t="shared" si="13"/>
        <v>17T-1</v>
      </c>
      <c r="K210" s="7" t="s">
        <v>652</v>
      </c>
      <c r="L210" s="42"/>
      <c r="AF210" s="59" t="s">
        <v>31</v>
      </c>
      <c r="AG210" s="59" t="s">
        <v>908</v>
      </c>
      <c r="AH210" s="59" t="str">
        <f t="shared" si="14"/>
        <v>107001-7</v>
      </c>
      <c r="AI210" s="58">
        <v>0</v>
      </c>
    </row>
    <row r="211" spans="2:35" ht="15" x14ac:dyDescent="0.25">
      <c r="B211" s="12" t="s">
        <v>424</v>
      </c>
      <c r="C211" s="13" t="s">
        <v>717</v>
      </c>
      <c r="D211" s="17" t="str">
        <f>LEFT(ActiveFunds!$C211,5)</f>
        <v>453-1</v>
      </c>
      <c r="E211" t="str">
        <f>IFERROR(IF(VLOOKUP(D211,#REF!,2,0)="O",0,IF(VLOOKUP(D211,#REF!,2,0)="T",1,0)),"ERROR")</f>
        <v>ERROR</v>
      </c>
      <c r="J211" t="str">
        <f t="shared" si="13"/>
        <v>180-6</v>
      </c>
      <c r="K211" s="7" t="s">
        <v>664</v>
      </c>
      <c r="L211" s="42"/>
      <c r="AF211" s="59" t="s">
        <v>31</v>
      </c>
      <c r="AG211" s="59" t="s">
        <v>915</v>
      </c>
      <c r="AH211" s="59" t="str">
        <f t="shared" si="14"/>
        <v>107001-C</v>
      </c>
      <c r="AI211" s="58">
        <v>0</v>
      </c>
    </row>
    <row r="212" spans="2:35" ht="15" x14ac:dyDescent="0.25">
      <c r="B212" s="14" t="s">
        <v>428</v>
      </c>
      <c r="C212" s="15" t="s">
        <v>167</v>
      </c>
      <c r="D212" s="16" t="str">
        <f>LEFT(ActiveFunds!$C212,5)</f>
        <v>001-1</v>
      </c>
      <c r="E212" t="str">
        <f>IFERROR(IF(VLOOKUP(D212,#REF!,2,0)="O",0,IF(VLOOKUP(D212,#REF!,2,0)="T",1,0)),"ERROR")</f>
        <v>ERROR</v>
      </c>
      <c r="J212" t="str">
        <f t="shared" si="13"/>
        <v>182-1</v>
      </c>
      <c r="K212" s="7" t="s">
        <v>718</v>
      </c>
      <c r="L212" s="42"/>
      <c r="AF212" s="59" t="s">
        <v>31</v>
      </c>
      <c r="AG212" s="59" t="s">
        <v>1039</v>
      </c>
      <c r="AH212" s="59" t="str">
        <f t="shared" si="14"/>
        <v>10703C-1</v>
      </c>
      <c r="AI212" s="58">
        <v>0</v>
      </c>
    </row>
    <row r="213" spans="2:35" ht="15" x14ac:dyDescent="0.25">
      <c r="B213" s="12" t="s">
        <v>428</v>
      </c>
      <c r="C213" s="13" t="s">
        <v>172</v>
      </c>
      <c r="D213" s="17" t="str">
        <f>LEFT(ActiveFunds!$C213,5)</f>
        <v>001-2</v>
      </c>
      <c r="E213" t="str">
        <f>IFERROR(IF(VLOOKUP(D213,#REF!,2,0)="O",0,IF(VLOOKUP(D213,#REF!,2,0)="T",1,0)),"ERROR")</f>
        <v>ERROR</v>
      </c>
      <c r="J213" t="str">
        <f t="shared" si="13"/>
        <v>184-6</v>
      </c>
      <c r="K213" s="8" t="s">
        <v>719</v>
      </c>
      <c r="L213" s="42"/>
      <c r="AF213" s="59" t="s">
        <v>31</v>
      </c>
      <c r="AG213" s="59" t="s">
        <v>1040</v>
      </c>
      <c r="AH213" s="59" t="str">
        <f t="shared" si="14"/>
        <v>10708G-6</v>
      </c>
      <c r="AI213" s="58">
        <v>0</v>
      </c>
    </row>
    <row r="214" spans="2:35" ht="15" x14ac:dyDescent="0.25">
      <c r="B214" s="14" t="s">
        <v>428</v>
      </c>
      <c r="C214" s="15" t="s">
        <v>643</v>
      </c>
      <c r="D214" s="16" t="str">
        <f>LEFT(ActiveFunds!$C214,5)</f>
        <v>138-1</v>
      </c>
      <c r="E214" t="str">
        <f>IFERROR(IF(VLOOKUP(D214,#REF!,2,0)="O",0,IF(VLOOKUP(D214,#REF!,2,0)="T",1,0)),"ERROR")</f>
        <v>ERROR</v>
      </c>
      <c r="J214" t="str">
        <f t="shared" si="13"/>
        <v>185-6</v>
      </c>
      <c r="K214" s="7" t="s">
        <v>720</v>
      </c>
      <c r="L214" s="42"/>
      <c r="AF214" s="59" t="s">
        <v>31</v>
      </c>
      <c r="AG214" s="59" t="s">
        <v>1041</v>
      </c>
      <c r="AH214" s="59" t="str">
        <f t="shared" si="14"/>
        <v>10708J-6</v>
      </c>
      <c r="AI214" s="58">
        <v>0</v>
      </c>
    </row>
    <row r="215" spans="2:35" ht="15" x14ac:dyDescent="0.25">
      <c r="B215" s="12" t="s">
        <v>431</v>
      </c>
      <c r="C215" s="13" t="s">
        <v>167</v>
      </c>
      <c r="D215" s="17" t="str">
        <f>LEFT(ActiveFunds!$C215,5)</f>
        <v>001-1</v>
      </c>
      <c r="E215" t="str">
        <f>IFERROR(IF(VLOOKUP(D215,#REF!,2,0)="O",0,IF(VLOOKUP(D215,#REF!,2,0)="T",1,0)),"ERROR")</f>
        <v>ERROR</v>
      </c>
      <c r="J215" t="str">
        <f t="shared" si="13"/>
        <v>186-1</v>
      </c>
      <c r="K215" s="8" t="s">
        <v>721</v>
      </c>
      <c r="L215" s="42"/>
      <c r="AF215" s="59" t="s">
        <v>31</v>
      </c>
      <c r="AG215" s="59" t="s">
        <v>1042</v>
      </c>
      <c r="AH215" s="59" t="str">
        <f t="shared" si="14"/>
        <v>10716W-1</v>
      </c>
      <c r="AI215" s="58">
        <v>0</v>
      </c>
    </row>
    <row r="216" spans="2:35" ht="15" x14ac:dyDescent="0.25">
      <c r="B216" s="14" t="s">
        <v>431</v>
      </c>
      <c r="C216" s="15" t="s">
        <v>337</v>
      </c>
      <c r="D216" s="16" t="str">
        <f>LEFT(ActiveFunds!$C216,5)</f>
        <v>03K-6</v>
      </c>
      <c r="E216" t="str">
        <f>IFERROR(IF(VLOOKUP(D216,#REF!,2,0)="O",0,IF(VLOOKUP(D216,#REF!,2,0)="T",1,0)),"ERROR")</f>
        <v>ERROR</v>
      </c>
      <c r="J216" t="str">
        <f t="shared" si="13"/>
        <v>18A-6</v>
      </c>
      <c r="K216" s="7" t="s">
        <v>590</v>
      </c>
      <c r="L216" s="42"/>
      <c r="AF216" s="59" t="s">
        <v>31</v>
      </c>
      <c r="AG216" s="59" t="s">
        <v>1043</v>
      </c>
      <c r="AH216" s="59" t="str">
        <f t="shared" si="14"/>
        <v>107172-6</v>
      </c>
      <c r="AI216" s="58">
        <v>0</v>
      </c>
    </row>
    <row r="217" spans="2:35" ht="15" x14ac:dyDescent="0.25">
      <c r="B217" s="12" t="s">
        <v>431</v>
      </c>
      <c r="C217" s="13" t="s">
        <v>627</v>
      </c>
      <c r="D217" s="17" t="str">
        <f>LEFT(ActiveFunds!$C217,5)</f>
        <v>419-6</v>
      </c>
      <c r="E217" t="str">
        <f>IFERROR(IF(VLOOKUP(D217,#REF!,2,0)="O",0,IF(VLOOKUP(D217,#REF!,2,0)="T",1,0)),"ERROR")</f>
        <v>ERROR</v>
      </c>
      <c r="J217" t="str">
        <f t="shared" si="13"/>
        <v>18E-6</v>
      </c>
      <c r="K217" s="8" t="s">
        <v>723</v>
      </c>
      <c r="L217" s="42"/>
      <c r="AF217" s="59" t="s">
        <v>31</v>
      </c>
      <c r="AG217" s="59" t="s">
        <v>1044</v>
      </c>
      <c r="AH217" s="59" t="str">
        <f t="shared" si="14"/>
        <v>10717T-1</v>
      </c>
      <c r="AI217" s="58">
        <v>0</v>
      </c>
    </row>
    <row r="218" spans="2:35" ht="15" x14ac:dyDescent="0.25">
      <c r="B218" s="14" t="s">
        <v>431</v>
      </c>
      <c r="C218" s="15" t="s">
        <v>722</v>
      </c>
      <c r="D218" s="16" t="str">
        <f>LEFT(ActiveFunds!$C218,5)</f>
        <v>458-1</v>
      </c>
      <c r="E218" t="str">
        <f>IFERROR(IF(VLOOKUP(D218,#REF!,2,0)="O",0,IF(VLOOKUP(D218,#REF!,2,0)="T",1,0)),"ERROR")</f>
        <v>ERROR</v>
      </c>
      <c r="J218" t="str">
        <f t="shared" si="13"/>
        <v>18G-6</v>
      </c>
      <c r="K218" s="7" t="s">
        <v>725</v>
      </c>
      <c r="L218" s="42"/>
      <c r="AF218" s="59" t="s">
        <v>31</v>
      </c>
      <c r="AG218" s="59" t="s">
        <v>989</v>
      </c>
      <c r="AH218" s="59" t="str">
        <f t="shared" si="14"/>
        <v>10719A-1</v>
      </c>
      <c r="AI218" s="58">
        <v>0</v>
      </c>
    </row>
    <row r="219" spans="2:35" ht="15" x14ac:dyDescent="0.25">
      <c r="B219" s="12" t="s">
        <v>431</v>
      </c>
      <c r="C219" s="13" t="s">
        <v>724</v>
      </c>
      <c r="D219" s="17" t="str">
        <f>LEFT(ActiveFunds!$C219,5)</f>
        <v>458-6</v>
      </c>
      <c r="E219" t="str">
        <f>IFERROR(IF(VLOOKUP(D219,#REF!,2,0)="O",0,IF(VLOOKUP(D219,#REF!,2,0)="T",1,0)),"ERROR")</f>
        <v>ERROR</v>
      </c>
      <c r="J219" t="str">
        <f t="shared" si="13"/>
        <v>18H-1</v>
      </c>
      <c r="K219" s="8" t="s">
        <v>727</v>
      </c>
      <c r="L219" s="42"/>
      <c r="AF219" s="59" t="s">
        <v>31</v>
      </c>
      <c r="AG219" s="59" t="s">
        <v>1045</v>
      </c>
      <c r="AH219" s="59" t="str">
        <f t="shared" si="14"/>
        <v>107315-1</v>
      </c>
      <c r="AI219" s="58">
        <v>0</v>
      </c>
    </row>
    <row r="220" spans="2:35" ht="15" x14ac:dyDescent="0.25">
      <c r="B220" s="14" t="s">
        <v>431</v>
      </c>
      <c r="C220" s="15" t="s">
        <v>726</v>
      </c>
      <c r="D220" s="16" t="str">
        <f>LEFT(ActiveFunds!$C220,5)</f>
        <v>458-9</v>
      </c>
      <c r="E220" t="str">
        <f>IFERROR(IF(VLOOKUP(D220,#REF!,2,0)="O",0,IF(VLOOKUP(D220,#REF!,2,0)="T",1,0)),"ERROR")</f>
        <v>ERROR</v>
      </c>
      <c r="J220" t="str">
        <f t="shared" si="13"/>
        <v>18K-1</v>
      </c>
      <c r="K220" s="7" t="s">
        <v>729</v>
      </c>
      <c r="L220" s="42"/>
      <c r="AF220" s="59" t="s">
        <v>31</v>
      </c>
      <c r="AG220" s="59" t="s">
        <v>902</v>
      </c>
      <c r="AH220" s="59" t="str">
        <f t="shared" si="14"/>
        <v>107418-1</v>
      </c>
      <c r="AI220" s="58">
        <v>0</v>
      </c>
    </row>
    <row r="221" spans="2:35" ht="15" x14ac:dyDescent="0.25">
      <c r="B221" s="12" t="s">
        <v>431</v>
      </c>
      <c r="C221" s="13" t="s">
        <v>728</v>
      </c>
      <c r="D221" s="17" t="str">
        <f>LEFT(ActiveFunds!$C221,5)</f>
        <v>461-6</v>
      </c>
      <c r="E221" t="str">
        <f>IFERROR(IF(VLOOKUP(D221,#REF!,2,0)="O",0,IF(VLOOKUP(D221,#REF!,2,0)="T",1,0)),"ERROR")</f>
        <v>ERROR</v>
      </c>
      <c r="J221" t="str">
        <f t="shared" si="13"/>
        <v>18L-1</v>
      </c>
      <c r="K221" s="7" t="s">
        <v>730</v>
      </c>
      <c r="L221" s="42"/>
      <c r="AF221" s="59" t="s">
        <v>31</v>
      </c>
      <c r="AG221" s="59" t="s">
        <v>1046</v>
      </c>
      <c r="AH221" s="59" t="str">
        <f t="shared" si="14"/>
        <v>107438-6</v>
      </c>
      <c r="AI221" s="58">
        <v>0</v>
      </c>
    </row>
    <row r="222" spans="2:35" ht="15" x14ac:dyDescent="0.25">
      <c r="B222" s="14" t="s">
        <v>431</v>
      </c>
      <c r="C222" s="15" t="s">
        <v>637</v>
      </c>
      <c r="D222" s="16" t="str">
        <f>LEFT(ActiveFunds!$C222,5)</f>
        <v>472-6</v>
      </c>
      <c r="E222" t="str">
        <f>IFERROR(IF(VLOOKUP(D222,#REF!,2,0)="O",0,IF(VLOOKUP(D222,#REF!,2,0)="T",1,0)),"ERROR")</f>
        <v>ERROR</v>
      </c>
      <c r="J222" t="str">
        <f t="shared" si="13"/>
        <v>18N-6</v>
      </c>
      <c r="K222" s="7" t="s">
        <v>731</v>
      </c>
      <c r="L222" s="42"/>
      <c r="AF222" s="59" t="s">
        <v>31</v>
      </c>
      <c r="AG222" s="59" t="s">
        <v>1047</v>
      </c>
      <c r="AH222" s="59" t="str">
        <f t="shared" si="14"/>
        <v>107439-6</v>
      </c>
      <c r="AI222" s="58">
        <v>0</v>
      </c>
    </row>
    <row r="223" spans="2:35" ht="15" x14ac:dyDescent="0.25">
      <c r="B223" s="12" t="s">
        <v>435</v>
      </c>
      <c r="C223" s="13" t="s">
        <v>349</v>
      </c>
      <c r="D223" s="17" t="str">
        <f>LEFT(ActiveFunds!$C223,5)</f>
        <v>02J-1</v>
      </c>
      <c r="E223" t="str">
        <f>IFERROR(IF(VLOOKUP(D223,#REF!,2,0)="O",0,IF(VLOOKUP(D223,#REF!,2,0)="T",1,0)),"ERROR")</f>
        <v>ERROR</v>
      </c>
      <c r="J223" t="str">
        <f t="shared" si="13"/>
        <v>18T-1</v>
      </c>
      <c r="K223" s="8" t="s">
        <v>732</v>
      </c>
      <c r="L223" s="42"/>
      <c r="AF223" s="59" t="s">
        <v>31</v>
      </c>
      <c r="AG223" s="59" t="s">
        <v>899</v>
      </c>
      <c r="AH223" s="59" t="str">
        <f t="shared" si="14"/>
        <v>107609-1</v>
      </c>
      <c r="AI223" s="58">
        <v>0</v>
      </c>
    </row>
    <row r="224" spans="2:35" ht="15" x14ac:dyDescent="0.25">
      <c r="B224" s="14" t="s">
        <v>439</v>
      </c>
      <c r="C224" s="15" t="s">
        <v>352</v>
      </c>
      <c r="D224" s="16" t="str">
        <f>LEFT(ActiveFunds!$C224,5)</f>
        <v>02K-1</v>
      </c>
      <c r="E224" t="str">
        <f>IFERROR(IF(VLOOKUP(D224,#REF!,2,0)="O",0,IF(VLOOKUP(D224,#REF!,2,0)="T",1,0)),"ERROR")</f>
        <v>ERROR</v>
      </c>
      <c r="J224" t="str">
        <f t="shared" si="13"/>
        <v>190-6</v>
      </c>
      <c r="K224" s="7" t="s">
        <v>733</v>
      </c>
      <c r="L224" s="42"/>
      <c r="AF224" s="59" t="s">
        <v>32</v>
      </c>
      <c r="AG224" s="59" t="s">
        <v>1048</v>
      </c>
      <c r="AH224" s="59" t="str">
        <f t="shared" si="14"/>
        <v>110180-6</v>
      </c>
      <c r="AI224" s="58">
        <v>0</v>
      </c>
    </row>
    <row r="225" spans="2:35" ht="15" x14ac:dyDescent="0.25">
      <c r="B225" s="12" t="s">
        <v>443</v>
      </c>
      <c r="C225" s="13" t="s">
        <v>167</v>
      </c>
      <c r="D225" s="17" t="str">
        <f>LEFT(ActiveFunds!$C225,5)</f>
        <v>001-1</v>
      </c>
      <c r="E225" t="str">
        <f>IFERROR(IF(VLOOKUP(D225,#REF!,2,0)="O",0,IF(VLOOKUP(D225,#REF!,2,0)="T",1,0)),"ERROR")</f>
        <v>ERROR</v>
      </c>
      <c r="J225" t="str">
        <f t="shared" si="13"/>
        <v>193-6</v>
      </c>
      <c r="K225" s="8" t="s">
        <v>734</v>
      </c>
      <c r="L225" s="42"/>
      <c r="AF225" s="59" t="s">
        <v>32</v>
      </c>
      <c r="AG225" s="59" t="s">
        <v>1049</v>
      </c>
      <c r="AH225" s="59" t="str">
        <f t="shared" si="14"/>
        <v>110484-1</v>
      </c>
      <c r="AI225" s="58">
        <v>0</v>
      </c>
    </row>
    <row r="226" spans="2:35" ht="15" x14ac:dyDescent="0.25">
      <c r="B226" s="14" t="s">
        <v>443</v>
      </c>
      <c r="C226" s="15" t="s">
        <v>173</v>
      </c>
      <c r="D226" s="16" t="str">
        <f>LEFT(ActiveFunds!$C226,5)</f>
        <v>001-7</v>
      </c>
      <c r="E226" t="str">
        <f>IFERROR(IF(VLOOKUP(D226,#REF!,2,0)="O",0,IF(VLOOKUP(D226,#REF!,2,0)="T",1,0)),"ERROR")</f>
        <v>ERROR</v>
      </c>
      <c r="J226" t="str">
        <f t="shared" si="13"/>
        <v>196-6</v>
      </c>
      <c r="K226" s="8" t="s">
        <v>713</v>
      </c>
      <c r="L226" s="42"/>
      <c r="AF226" s="59" t="s">
        <v>33</v>
      </c>
      <c r="AG226" s="59" t="s">
        <v>1050</v>
      </c>
      <c r="AH226" s="59" t="str">
        <f t="shared" si="14"/>
        <v>116433-6</v>
      </c>
      <c r="AI226" s="58">
        <v>0</v>
      </c>
    </row>
    <row r="227" spans="2:35" ht="15" x14ac:dyDescent="0.25">
      <c r="B227" s="12" t="s">
        <v>443</v>
      </c>
      <c r="C227" s="13" t="s">
        <v>429</v>
      </c>
      <c r="D227" s="17" t="str">
        <f>LEFT(ActiveFunds!$C227,5)</f>
        <v>045-6</v>
      </c>
      <c r="E227" t="str">
        <f>IFERROR(IF(VLOOKUP(D227,#REF!,2,0)="O",0,IF(VLOOKUP(D227,#REF!,2,0)="T",1,0)),"ERROR")</f>
        <v>ERROR</v>
      </c>
      <c r="J227" t="str">
        <f t="shared" si="13"/>
        <v>197-6</v>
      </c>
      <c r="K227" s="8" t="s">
        <v>341</v>
      </c>
      <c r="L227" s="42"/>
      <c r="AF227" s="59" t="s">
        <v>33</v>
      </c>
      <c r="AG227" s="59" t="s">
        <v>1051</v>
      </c>
      <c r="AH227" s="59" t="str">
        <f t="shared" si="14"/>
        <v>116577-6</v>
      </c>
      <c r="AI227" s="58">
        <v>0</v>
      </c>
    </row>
    <row r="228" spans="2:35" ht="15" x14ac:dyDescent="0.25">
      <c r="B228" s="14" t="s">
        <v>443</v>
      </c>
      <c r="C228" s="15" t="s">
        <v>534</v>
      </c>
      <c r="D228" s="16" t="str">
        <f>LEFT(ActiveFunds!$C228,5)</f>
        <v>084-1</v>
      </c>
      <c r="E228" t="str">
        <f>IFERROR(IF(VLOOKUP(D228,#REF!,2,0)="O",0,IF(VLOOKUP(D228,#REF!,2,0)="T",1,0)),"ERROR")</f>
        <v>ERROR</v>
      </c>
      <c r="J228" t="str">
        <f t="shared" si="13"/>
        <v>198-6</v>
      </c>
      <c r="K228" s="7" t="s">
        <v>735</v>
      </c>
      <c r="L228" s="42"/>
      <c r="AF228" s="59" t="s">
        <v>33</v>
      </c>
      <c r="AG228" s="59" t="s">
        <v>1029</v>
      </c>
      <c r="AH228" s="59" t="str">
        <f t="shared" si="14"/>
        <v>116578-1</v>
      </c>
      <c r="AI228" s="58">
        <v>0</v>
      </c>
    </row>
    <row r="229" spans="2:35" ht="15" x14ac:dyDescent="0.25">
      <c r="B229" s="12" t="s">
        <v>443</v>
      </c>
      <c r="C229" s="13" t="s">
        <v>654</v>
      </c>
      <c r="D229" s="17" t="str">
        <f>LEFT(ActiveFunds!$C229,5)</f>
        <v>315-1</v>
      </c>
      <c r="E229" t="str">
        <f>IFERROR(IF(VLOOKUP(D229,#REF!,2,0)="O",0,IF(VLOOKUP(D229,#REF!,2,0)="T",1,0)),"ERROR")</f>
        <v>ERROR</v>
      </c>
      <c r="J229" t="str">
        <f t="shared" si="13"/>
        <v>199-1</v>
      </c>
      <c r="K229" s="8" t="s">
        <v>736</v>
      </c>
      <c r="L229" s="42"/>
      <c r="AF229" s="59" t="s">
        <v>34</v>
      </c>
      <c r="AG229" s="59" t="s">
        <v>1052</v>
      </c>
      <c r="AH229" s="59" t="str">
        <f t="shared" si="14"/>
        <v>117141-6</v>
      </c>
      <c r="AI229" s="58">
        <v>0</v>
      </c>
    </row>
    <row r="230" spans="2:35" ht="15" x14ac:dyDescent="0.25">
      <c r="B230" s="14" t="s">
        <v>443</v>
      </c>
      <c r="C230" s="15" t="s">
        <v>627</v>
      </c>
      <c r="D230" s="16" t="str">
        <f>LEFT(ActiveFunds!$C230,5)</f>
        <v>419-6</v>
      </c>
      <c r="E230" t="str">
        <f>IFERROR(IF(VLOOKUP(D230,#REF!,2,0)="O",0,IF(VLOOKUP(D230,#REF!,2,0)="T",1,0)),"ERROR")</f>
        <v>ERROR</v>
      </c>
      <c r="J230" t="str">
        <f t="shared" si="13"/>
        <v>19A-1</v>
      </c>
      <c r="K230" s="8" t="s">
        <v>529</v>
      </c>
      <c r="L230" s="42"/>
      <c r="AF230" s="59" t="s">
        <v>34</v>
      </c>
      <c r="AG230" s="59" t="s">
        <v>1053</v>
      </c>
      <c r="AH230" s="59" t="str">
        <f t="shared" si="14"/>
        <v>117226-6</v>
      </c>
      <c r="AI230" s="58">
        <v>0</v>
      </c>
    </row>
    <row r="231" spans="2:35" ht="15" x14ac:dyDescent="0.25">
      <c r="B231" s="12" t="s">
        <v>443</v>
      </c>
      <c r="C231" s="13" t="s">
        <v>737</v>
      </c>
      <c r="D231" s="17" t="str">
        <f>LEFT(ActiveFunds!$C231,5)</f>
        <v>422-6</v>
      </c>
      <c r="E231" t="str">
        <f>IFERROR(IF(VLOOKUP(D231,#REF!,2,0)="O",0,IF(VLOOKUP(D231,#REF!,2,0)="T",1,0)),"ERROR")</f>
        <v>ERROR</v>
      </c>
      <c r="J231" t="str">
        <f t="shared" si="13"/>
        <v>19B-6</v>
      </c>
      <c r="K231" s="8" t="s">
        <v>739</v>
      </c>
      <c r="L231" s="42"/>
      <c r="AF231" s="59" t="s">
        <v>34</v>
      </c>
      <c r="AG231" s="59" t="s">
        <v>1054</v>
      </c>
      <c r="AH231" s="59" t="str">
        <f t="shared" si="14"/>
        <v>117884-6</v>
      </c>
      <c r="AI231" s="58">
        <v>0</v>
      </c>
    </row>
    <row r="232" spans="2:35" ht="15" x14ac:dyDescent="0.25">
      <c r="B232" s="14" t="s">
        <v>443</v>
      </c>
      <c r="C232" s="15" t="s">
        <v>738</v>
      </c>
      <c r="D232" s="16" t="str">
        <f>LEFT(ActiveFunds!$C232,5)</f>
        <v>546-6</v>
      </c>
      <c r="E232" t="str">
        <f>IFERROR(IF(VLOOKUP(D232,#REF!,2,0)="O",0,IF(VLOOKUP(D232,#REF!,2,0)="T",1,0)),"ERROR")</f>
        <v>ERROR</v>
      </c>
      <c r="J232" t="str">
        <f t="shared" si="13"/>
        <v>19C-1</v>
      </c>
      <c r="K232" s="8" t="s">
        <v>741</v>
      </c>
      <c r="L232" s="42"/>
      <c r="AF232" s="59" t="s">
        <v>35</v>
      </c>
      <c r="AG232" s="59" t="s">
        <v>887</v>
      </c>
      <c r="AH232" s="59" t="str">
        <f t="shared" si="14"/>
        <v>118001-1</v>
      </c>
      <c r="AI232" s="58">
        <v>0</v>
      </c>
    </row>
    <row r="233" spans="2:35" ht="15" x14ac:dyDescent="0.25">
      <c r="B233" s="12" t="s">
        <v>443</v>
      </c>
      <c r="C233" s="13" t="s">
        <v>740</v>
      </c>
      <c r="D233" s="17" t="str">
        <f>LEFT(ActiveFunds!$C233,5)</f>
        <v>547-6</v>
      </c>
      <c r="E233" t="str">
        <f>IFERROR(IF(VLOOKUP(D233,#REF!,2,0)="O",0,IF(VLOOKUP(D233,#REF!,2,0)="T",1,0)),"ERROR")</f>
        <v>ERROR</v>
      </c>
      <c r="J233" t="str">
        <f t="shared" si="13"/>
        <v>19G-1</v>
      </c>
      <c r="K233" s="7" t="s">
        <v>742</v>
      </c>
      <c r="L233" s="42"/>
      <c r="AF233" s="59" t="s">
        <v>36</v>
      </c>
      <c r="AG233" s="59" t="s">
        <v>887</v>
      </c>
      <c r="AH233" s="59" t="str">
        <f t="shared" si="14"/>
        <v>119001-1</v>
      </c>
      <c r="AI233" s="58">
        <v>0</v>
      </c>
    </row>
    <row r="234" spans="2:35" ht="15" x14ac:dyDescent="0.25">
      <c r="B234" s="14" t="s">
        <v>446</v>
      </c>
      <c r="C234" s="15" t="s">
        <v>337</v>
      </c>
      <c r="D234" s="16" t="str">
        <f>LEFT(ActiveFunds!$C234,5)</f>
        <v>03K-6</v>
      </c>
      <c r="E234" t="str">
        <f>IFERROR(IF(VLOOKUP(D234,#REF!,2,0)="O",0,IF(VLOOKUP(D234,#REF!,2,0)="T",1,0)),"ERROR")</f>
        <v>ERROR</v>
      </c>
      <c r="J234" t="str">
        <f t="shared" si="13"/>
        <v>19H-6</v>
      </c>
      <c r="K234" s="8" t="s">
        <v>743</v>
      </c>
      <c r="L234" s="42"/>
      <c r="AF234" s="59" t="s">
        <v>37</v>
      </c>
      <c r="AG234" s="59" t="s">
        <v>887</v>
      </c>
      <c r="AH234" s="59" t="str">
        <f t="shared" si="14"/>
        <v>120001-1</v>
      </c>
      <c r="AI234" s="58">
        <v>0</v>
      </c>
    </row>
    <row r="235" spans="2:35" ht="15" x14ac:dyDescent="0.25">
      <c r="B235" s="12" t="s">
        <v>446</v>
      </c>
      <c r="C235" s="13" t="s">
        <v>1347</v>
      </c>
      <c r="D235" s="17" t="str">
        <f>LEFT(ActiveFunds!$C235,5)</f>
        <v>169-6</v>
      </c>
      <c r="E235" t="str">
        <f>IFERROR(IF(VLOOKUP(D235,#REF!,2,0)="O",0,IF(VLOOKUP(D235,#REF!,2,0)="T",1,0)),"ERROR")</f>
        <v>ERROR</v>
      </c>
      <c r="J235" t="str">
        <f t="shared" si="13"/>
        <v>19J-6</v>
      </c>
      <c r="K235" s="8" t="s">
        <v>745</v>
      </c>
      <c r="L235" s="42"/>
      <c r="AF235" s="59" t="s">
        <v>37</v>
      </c>
      <c r="AG235" s="59" t="s">
        <v>907</v>
      </c>
      <c r="AH235" s="59" t="str">
        <f t="shared" si="14"/>
        <v>120001-2</v>
      </c>
      <c r="AI235" s="58">
        <v>0</v>
      </c>
    </row>
    <row r="236" spans="2:35" ht="15" x14ac:dyDescent="0.25">
      <c r="B236" s="14" t="s">
        <v>446</v>
      </c>
      <c r="C236" s="15" t="s">
        <v>744</v>
      </c>
      <c r="D236" s="16" t="str">
        <f>LEFT(ActiveFunds!$C236,5)</f>
        <v>485-6</v>
      </c>
      <c r="E236" t="str">
        <f>IFERROR(IF(VLOOKUP(D236,#REF!,2,0)="O",0,IF(VLOOKUP(D236,#REF!,2,0)="T",1,0)),"ERROR")</f>
        <v>ERROR</v>
      </c>
      <c r="J236" t="str">
        <f t="shared" si="13"/>
        <v>19L-1</v>
      </c>
      <c r="K236" s="7" t="s">
        <v>747</v>
      </c>
      <c r="L236" s="42"/>
      <c r="AF236" s="59" t="s">
        <v>38</v>
      </c>
      <c r="AG236" s="59" t="s">
        <v>903</v>
      </c>
      <c r="AH236" s="59" t="str">
        <f t="shared" si="14"/>
        <v>124600-1</v>
      </c>
      <c r="AI236" s="58">
        <v>0</v>
      </c>
    </row>
    <row r="237" spans="2:35" ht="15" x14ac:dyDescent="0.25">
      <c r="B237" s="12" t="s">
        <v>446</v>
      </c>
      <c r="C237" s="13" t="s">
        <v>746</v>
      </c>
      <c r="D237" s="17" t="str">
        <f>LEFT(ActiveFunds!$C237,5)</f>
        <v>497-6</v>
      </c>
      <c r="E237" t="str">
        <f>IFERROR(IF(VLOOKUP(D237,#REF!,2,0)="O",0,IF(VLOOKUP(D237,#REF!,2,0)="T",1,0)),"ERROR")</f>
        <v>ERROR</v>
      </c>
      <c r="J237" t="str">
        <f t="shared" si="13"/>
        <v>19P-1</v>
      </c>
      <c r="K237" s="7" t="s">
        <v>532</v>
      </c>
      <c r="L237" s="42"/>
      <c r="AF237" s="59" t="s">
        <v>38</v>
      </c>
      <c r="AG237" s="59" t="s">
        <v>1055</v>
      </c>
      <c r="AH237" s="59" t="str">
        <f t="shared" si="14"/>
        <v>124600-6</v>
      </c>
      <c r="AI237" s="58">
        <v>0</v>
      </c>
    </row>
    <row r="238" spans="2:35" ht="15" x14ac:dyDescent="0.25">
      <c r="B238" s="14" t="s">
        <v>450</v>
      </c>
      <c r="C238" s="15" t="s">
        <v>677</v>
      </c>
      <c r="D238" s="16" t="str">
        <f>LEFT(ActiveFunds!$C238,5)</f>
        <v>163-1</v>
      </c>
      <c r="E238" t="str">
        <f>IFERROR(IF(VLOOKUP(D238,#REF!,2,0)="O",0,IF(VLOOKUP(D238,#REF!,2,0)="T",1,0)),"ERROR")</f>
        <v>ERROR</v>
      </c>
      <c r="J238" t="str">
        <f t="shared" si="13"/>
        <v>19V-6</v>
      </c>
      <c r="K238" s="8" t="s">
        <v>591</v>
      </c>
      <c r="L238" s="42"/>
      <c r="AF238" s="59" t="s">
        <v>38</v>
      </c>
      <c r="AG238" s="59" t="s">
        <v>1056</v>
      </c>
      <c r="AH238" s="59" t="str">
        <f t="shared" si="14"/>
        <v>124844-6</v>
      </c>
      <c r="AI238" s="58">
        <v>0</v>
      </c>
    </row>
    <row r="239" spans="2:35" ht="15" x14ac:dyDescent="0.25">
      <c r="B239" s="12" t="s">
        <v>450</v>
      </c>
      <c r="C239" s="13" t="s">
        <v>748</v>
      </c>
      <c r="D239" s="17" t="str">
        <f>LEFT(ActiveFunds!$C239,5)</f>
        <v>608-1</v>
      </c>
      <c r="E239" t="str">
        <f>IFERROR(IF(VLOOKUP(D239,#REF!,2,0)="O",0,IF(VLOOKUP(D239,#REF!,2,0)="T",1,0)),"ERROR")</f>
        <v>ERROR</v>
      </c>
      <c r="J239" t="str">
        <f t="shared" si="13"/>
        <v>19W-6</v>
      </c>
      <c r="K239" s="7" t="s">
        <v>749</v>
      </c>
      <c r="L239" s="42"/>
      <c r="AF239" s="59" t="s">
        <v>38</v>
      </c>
      <c r="AG239" s="59" t="s">
        <v>1057</v>
      </c>
      <c r="AH239" s="59" t="str">
        <f t="shared" si="14"/>
        <v>124874-6</v>
      </c>
      <c r="AI239" s="58">
        <v>0</v>
      </c>
    </row>
    <row r="240" spans="2:35" ht="15" x14ac:dyDescent="0.25">
      <c r="B240" s="14" t="s">
        <v>450</v>
      </c>
      <c r="C240" s="15" t="s">
        <v>660</v>
      </c>
      <c r="D240" s="16" t="str">
        <f>LEFT(ActiveFunds!$C240,5)</f>
        <v>609-1</v>
      </c>
      <c r="E240" t="str">
        <f>IFERROR(IF(VLOOKUP(D240,#REF!,2,0)="O",0,IF(VLOOKUP(D240,#REF!,2,0)="T",1,0)),"ERROR")</f>
        <v>ERROR</v>
      </c>
      <c r="J240" t="str">
        <f t="shared" si="13"/>
        <v>200-2</v>
      </c>
      <c r="K240" s="8" t="s">
        <v>750</v>
      </c>
      <c r="L240" s="42"/>
      <c r="AF240" s="59" t="s">
        <v>38</v>
      </c>
      <c r="AG240" s="59" t="s">
        <v>1058</v>
      </c>
      <c r="AH240" s="59" t="str">
        <f t="shared" si="14"/>
        <v>124888-6</v>
      </c>
      <c r="AI240" s="58">
        <v>0</v>
      </c>
    </row>
    <row r="241" spans="2:35" ht="15" x14ac:dyDescent="0.25">
      <c r="B241" s="12" t="s">
        <v>453</v>
      </c>
      <c r="C241" s="13" t="s">
        <v>167</v>
      </c>
      <c r="D241" s="17" t="str">
        <f>LEFT(ActiveFunds!$C241,5)</f>
        <v>001-1</v>
      </c>
      <c r="E241" t="str">
        <f>IFERROR(IF(VLOOKUP(D241,#REF!,2,0)="O",0,IF(VLOOKUP(D241,#REF!,2,0)="T",1,0)),"ERROR")</f>
        <v>ERROR</v>
      </c>
      <c r="J241" t="str">
        <f t="shared" si="13"/>
        <v>201-1</v>
      </c>
      <c r="K241" s="8" t="s">
        <v>751</v>
      </c>
      <c r="L241" s="42"/>
      <c r="AF241" s="59" t="s">
        <v>39</v>
      </c>
      <c r="AG241" s="59" t="s">
        <v>1059</v>
      </c>
      <c r="AH241" s="59" t="str">
        <f t="shared" si="14"/>
        <v>126031-1</v>
      </c>
      <c r="AI241" s="58">
        <v>0</v>
      </c>
    </row>
    <row r="242" spans="2:35" ht="15" x14ac:dyDescent="0.25">
      <c r="B242" s="14" t="s">
        <v>453</v>
      </c>
      <c r="C242" s="15" t="s">
        <v>172</v>
      </c>
      <c r="D242" s="16" t="str">
        <f>LEFT(ActiveFunds!$C242,5)</f>
        <v>001-2</v>
      </c>
      <c r="E242" t="str">
        <f>IFERROR(IF(VLOOKUP(D242,#REF!,2,0)="O",0,IF(VLOOKUP(D242,#REF!,2,0)="T",1,0)),"ERROR")</f>
        <v>ERROR</v>
      </c>
      <c r="J242" t="str">
        <f t="shared" si="13"/>
        <v>202-1</v>
      </c>
      <c r="K242" s="8" t="s">
        <v>752</v>
      </c>
      <c r="L242" s="42"/>
      <c r="AF242" s="59" t="s">
        <v>41</v>
      </c>
      <c r="AG242" s="59" t="s">
        <v>887</v>
      </c>
      <c r="AH242" s="59" t="str">
        <f t="shared" si="14"/>
        <v>140001-1</v>
      </c>
      <c r="AI242" s="58">
        <v>0</v>
      </c>
    </row>
    <row r="243" spans="2:35" ht="15" x14ac:dyDescent="0.25">
      <c r="B243" s="12" t="s">
        <v>453</v>
      </c>
      <c r="C243" s="13" t="s">
        <v>173</v>
      </c>
      <c r="D243" s="17" t="str">
        <f>LEFT(ActiveFunds!$C243,5)</f>
        <v>001-7</v>
      </c>
      <c r="E243" t="str">
        <f>IFERROR(IF(VLOOKUP(D243,#REF!,2,0)="O",0,IF(VLOOKUP(D243,#REF!,2,0)="T",1,0)),"ERROR")</f>
        <v>ERROR</v>
      </c>
      <c r="J243" t="str">
        <f t="shared" si="13"/>
        <v>204-1</v>
      </c>
      <c r="K243" s="7" t="s">
        <v>753</v>
      </c>
      <c r="L243" s="42"/>
      <c r="AF243" s="59" t="s">
        <v>41</v>
      </c>
      <c r="AG243" s="59" t="s">
        <v>1060</v>
      </c>
      <c r="AH243" s="59" t="str">
        <f t="shared" si="14"/>
        <v>14002W-1</v>
      </c>
      <c r="AI243" s="58">
        <v>0</v>
      </c>
    </row>
    <row r="244" spans="2:35" ht="15" x14ac:dyDescent="0.25">
      <c r="B244" s="14" t="s">
        <v>453</v>
      </c>
      <c r="C244" s="15" t="s">
        <v>644</v>
      </c>
      <c r="D244" s="16" t="str">
        <f>LEFT(ActiveFunds!$C244,5)</f>
        <v>141-6</v>
      </c>
      <c r="E244" t="str">
        <f>IFERROR(IF(VLOOKUP(D244,#REF!,2,0)="O",0,IF(VLOOKUP(D244,#REF!,2,0)="T",1,0)),"ERROR")</f>
        <v>ERROR</v>
      </c>
      <c r="J244" t="str">
        <f t="shared" si="13"/>
        <v>205-6</v>
      </c>
      <c r="K244" s="7" t="s">
        <v>185</v>
      </c>
      <c r="L244" s="42"/>
      <c r="AF244" s="59" t="s">
        <v>41</v>
      </c>
      <c r="AG244" s="59" t="s">
        <v>1061</v>
      </c>
      <c r="AH244" s="59" t="str">
        <f t="shared" si="14"/>
        <v>14003N-1</v>
      </c>
      <c r="AI244" s="58">
        <v>0</v>
      </c>
    </row>
    <row r="245" spans="2:35" ht="15" x14ac:dyDescent="0.25">
      <c r="B245" s="12" t="s">
        <v>453</v>
      </c>
      <c r="C245" s="13" t="s">
        <v>654</v>
      </c>
      <c r="D245" s="17" t="str">
        <f>LEFT(ActiveFunds!$C245,5)</f>
        <v>315-1</v>
      </c>
      <c r="E245" t="str">
        <f>IFERROR(IF(VLOOKUP(D245,#REF!,2,0)="O",0,IF(VLOOKUP(D245,#REF!,2,0)="T",1,0)),"ERROR")</f>
        <v>ERROR</v>
      </c>
      <c r="J245" t="str">
        <f t="shared" si="13"/>
        <v>206-6</v>
      </c>
      <c r="K245" s="7" t="s">
        <v>754</v>
      </c>
      <c r="L245" s="42"/>
      <c r="AF245" s="59" t="s">
        <v>41</v>
      </c>
      <c r="AG245" s="59" t="s">
        <v>918</v>
      </c>
      <c r="AH245" s="59" t="str">
        <f t="shared" si="14"/>
        <v>140044-1</v>
      </c>
      <c r="AI245" s="58">
        <v>0</v>
      </c>
    </row>
    <row r="246" spans="2:35" ht="15" x14ac:dyDescent="0.25">
      <c r="B246" s="14" t="s">
        <v>453</v>
      </c>
      <c r="C246" s="15" t="s">
        <v>187</v>
      </c>
      <c r="D246" s="16" t="str">
        <f>LEFT(ActiveFunds!$C246,5)</f>
        <v>501-1</v>
      </c>
      <c r="E246" t="str">
        <f>IFERROR(IF(VLOOKUP(D246,#REF!,2,0)="O",0,IF(VLOOKUP(D246,#REF!,2,0)="T",1,0)),"ERROR")</f>
        <v>ERROR</v>
      </c>
      <c r="J246" t="str">
        <f t="shared" si="13"/>
        <v>207-1</v>
      </c>
      <c r="K246" s="8" t="s">
        <v>755</v>
      </c>
      <c r="L246" s="42"/>
      <c r="AF246" s="59" t="s">
        <v>41</v>
      </c>
      <c r="AG246" s="59" t="s">
        <v>936</v>
      </c>
      <c r="AH246" s="59" t="str">
        <f t="shared" si="14"/>
        <v>140173-1</v>
      </c>
      <c r="AI246" s="58">
        <v>0</v>
      </c>
    </row>
    <row r="247" spans="2:35" ht="15" x14ac:dyDescent="0.25">
      <c r="B247" s="12" t="s">
        <v>456</v>
      </c>
      <c r="C247" s="13" t="s">
        <v>329</v>
      </c>
      <c r="D247" s="17" t="str">
        <f>LEFT(ActiveFunds!$C247,5)</f>
        <v>025-6</v>
      </c>
      <c r="E247" t="str">
        <f>IFERROR(IF(VLOOKUP(D247,#REF!,2,0)="O",0,IF(VLOOKUP(D247,#REF!,2,0)="T",1,0)),"ERROR")</f>
        <v>ERROR</v>
      </c>
      <c r="J247" t="str">
        <f t="shared" si="13"/>
        <v>209-6</v>
      </c>
      <c r="K247" s="7" t="s">
        <v>756</v>
      </c>
      <c r="L247" s="42"/>
      <c r="AF247" s="59" t="s">
        <v>41</v>
      </c>
      <c r="AG247" s="59" t="s">
        <v>1062</v>
      </c>
      <c r="AH247" s="59" t="str">
        <f t="shared" si="14"/>
        <v>140196-6</v>
      </c>
      <c r="AI247" s="58">
        <v>0</v>
      </c>
    </row>
    <row r="248" spans="2:35" ht="15" x14ac:dyDescent="0.25">
      <c r="B248" s="14" t="s">
        <v>460</v>
      </c>
      <c r="C248" s="15" t="s">
        <v>167</v>
      </c>
      <c r="D248" s="16" t="str">
        <f>LEFT(ActiveFunds!$C248,5)</f>
        <v>001-1</v>
      </c>
      <c r="E248" t="str">
        <f>IFERROR(IF(VLOOKUP(D248,#REF!,2,0)="O",0,IF(VLOOKUP(D248,#REF!,2,0)="T",1,0)),"ERROR")</f>
        <v>ERROR</v>
      </c>
      <c r="J248" t="str">
        <f t="shared" si="13"/>
        <v>20E-6</v>
      </c>
      <c r="K248" s="8" t="s">
        <v>757</v>
      </c>
      <c r="L248" s="42"/>
      <c r="AF248" s="59" t="s">
        <v>41</v>
      </c>
      <c r="AG248" s="59" t="s">
        <v>1022</v>
      </c>
      <c r="AH248" s="59" t="str">
        <f t="shared" si="14"/>
        <v>140300-1</v>
      </c>
      <c r="AI248" s="58">
        <v>0</v>
      </c>
    </row>
    <row r="249" spans="2:35" ht="15" x14ac:dyDescent="0.25">
      <c r="B249" s="12" t="s">
        <v>460</v>
      </c>
      <c r="C249" s="13" t="s">
        <v>173</v>
      </c>
      <c r="D249" s="17" t="str">
        <f>LEFT(ActiveFunds!$C249,5)</f>
        <v>001-7</v>
      </c>
      <c r="E249" t="str">
        <f>IFERROR(IF(VLOOKUP(D249,#REF!,2,0)="O",0,IF(VLOOKUP(D249,#REF!,2,0)="T",1,0)),"ERROR")</f>
        <v>ERROR</v>
      </c>
      <c r="J249" t="str">
        <f t="shared" si="13"/>
        <v>20H-1</v>
      </c>
      <c r="K249" s="7" t="s">
        <v>758</v>
      </c>
      <c r="L249" s="42"/>
      <c r="AF249" s="59" t="s">
        <v>42</v>
      </c>
      <c r="AG249" s="59" t="s">
        <v>887</v>
      </c>
      <c r="AH249" s="59" t="str">
        <f t="shared" si="14"/>
        <v>142001-1</v>
      </c>
      <c r="AI249" s="58">
        <v>0</v>
      </c>
    </row>
    <row r="250" spans="2:35" ht="15" x14ac:dyDescent="0.25">
      <c r="B250" s="14" t="s">
        <v>460</v>
      </c>
      <c r="C250" s="15" t="s">
        <v>337</v>
      </c>
      <c r="D250" s="16" t="str">
        <f>LEFT(ActiveFunds!$C250,5)</f>
        <v>03K-6</v>
      </c>
      <c r="E250" t="str">
        <f>IFERROR(IF(VLOOKUP(D250,#REF!,2,0)="O",0,IF(VLOOKUP(D250,#REF!,2,0)="T",1,0)),"ERROR")</f>
        <v>ERROR</v>
      </c>
      <c r="J250" t="str">
        <f t="shared" si="13"/>
        <v>20J-1</v>
      </c>
      <c r="K250" s="8" t="s">
        <v>759</v>
      </c>
      <c r="L250" s="42"/>
      <c r="AF250" s="59" t="s">
        <v>43</v>
      </c>
      <c r="AG250" s="59" t="s">
        <v>1063</v>
      </c>
      <c r="AH250" s="59" t="str">
        <f t="shared" si="14"/>
        <v>147453-1</v>
      </c>
      <c r="AI250" s="58">
        <v>0</v>
      </c>
    </row>
    <row r="251" spans="2:35" ht="15" x14ac:dyDescent="0.25">
      <c r="B251" s="12" t="s">
        <v>460</v>
      </c>
      <c r="C251" s="13" t="s">
        <v>520</v>
      </c>
      <c r="D251" s="17" t="str">
        <f>LEFT(ActiveFunds!$C251,5)</f>
        <v>080-1</v>
      </c>
      <c r="E251" t="str">
        <f>IFERROR(IF(VLOOKUP(D251,#REF!,2,0)="O",0,IF(VLOOKUP(D251,#REF!,2,0)="T",1,0)),"ERROR")</f>
        <v>ERROR</v>
      </c>
      <c r="J251" t="str">
        <f t="shared" si="13"/>
        <v>20R-1</v>
      </c>
      <c r="K251" s="7" t="s">
        <v>760</v>
      </c>
      <c r="L251" s="42"/>
      <c r="AF251" s="59" t="s">
        <v>44</v>
      </c>
      <c r="AG251" s="59" t="s">
        <v>887</v>
      </c>
      <c r="AH251" s="59" t="str">
        <f t="shared" si="14"/>
        <v>160001-1</v>
      </c>
      <c r="AI251" s="58">
        <v>0</v>
      </c>
    </row>
    <row r="252" spans="2:35" ht="15" x14ac:dyDescent="0.25">
      <c r="B252" s="14" t="s">
        <v>460</v>
      </c>
      <c r="C252" s="15" t="s">
        <v>518</v>
      </c>
      <c r="D252" s="16" t="str">
        <f>LEFT(ActiveFunds!$C252,5)</f>
        <v>111-1</v>
      </c>
      <c r="E252" t="str">
        <f>IFERROR(IF(VLOOKUP(D252,#REF!,2,0)="O",0,IF(VLOOKUP(D252,#REF!,2,0)="T",1,0)),"ERROR")</f>
        <v>ERROR</v>
      </c>
      <c r="J252" t="str">
        <f t="shared" si="13"/>
        <v>20S-1</v>
      </c>
      <c r="K252" s="7" t="s">
        <v>761</v>
      </c>
      <c r="L252" s="42"/>
      <c r="AF252" s="59" t="s">
        <v>44</v>
      </c>
      <c r="AG252" s="59" t="s">
        <v>907</v>
      </c>
      <c r="AH252" s="59" t="str">
        <f t="shared" si="14"/>
        <v>160001-2</v>
      </c>
      <c r="AI252" s="58">
        <v>0</v>
      </c>
    </row>
    <row r="253" spans="2:35" ht="15" x14ac:dyDescent="0.25">
      <c r="B253" s="12" t="s">
        <v>460</v>
      </c>
      <c r="C253" s="13" t="s">
        <v>731</v>
      </c>
      <c r="D253" s="17" t="str">
        <f>LEFT(ActiveFunds!$C253,5)</f>
        <v>18N-6</v>
      </c>
      <c r="E253" t="str">
        <f>IFERROR(IF(VLOOKUP(D253,#REF!,2,0)="O",0,IF(VLOOKUP(D253,#REF!,2,0)="T",1,0)),"ERROR")</f>
        <v>ERROR</v>
      </c>
      <c r="J253" t="str">
        <f t="shared" si="13"/>
        <v>20T-1</v>
      </c>
      <c r="K253" s="7" t="s">
        <v>762</v>
      </c>
      <c r="L253" s="42"/>
      <c r="AF253" s="59" t="s">
        <v>44</v>
      </c>
      <c r="AG253" s="59" t="s">
        <v>1064</v>
      </c>
      <c r="AH253" s="59" t="str">
        <f t="shared" si="14"/>
        <v>160138-1</v>
      </c>
      <c r="AI253" s="58">
        <v>0</v>
      </c>
    </row>
    <row r="254" spans="2:35" ht="15" x14ac:dyDescent="0.25">
      <c r="B254" s="14" t="s">
        <v>460</v>
      </c>
      <c r="C254" s="15" t="s">
        <v>745</v>
      </c>
      <c r="D254" s="16" t="str">
        <f>LEFT(ActiveFunds!$C254,5)</f>
        <v>19J-6</v>
      </c>
      <c r="E254" t="str">
        <f>IFERROR(IF(VLOOKUP(D254,#REF!,2,0)="O",0,IF(VLOOKUP(D254,#REF!,2,0)="T",1,0)),"ERROR")</f>
        <v>ERROR</v>
      </c>
      <c r="J254" t="str">
        <f t="shared" si="13"/>
        <v>210-6</v>
      </c>
      <c r="K254" s="7" t="s">
        <v>764</v>
      </c>
      <c r="L254" s="42"/>
      <c r="AF254" s="59" t="s">
        <v>45</v>
      </c>
      <c r="AG254" s="59" t="s">
        <v>887</v>
      </c>
      <c r="AH254" s="59" t="str">
        <f t="shared" si="14"/>
        <v>163001-1</v>
      </c>
      <c r="AI254" s="58">
        <v>0</v>
      </c>
    </row>
    <row r="255" spans="2:35" ht="15" x14ac:dyDescent="0.25">
      <c r="B255" s="12" t="s">
        <v>460</v>
      </c>
      <c r="C255" s="13" t="s">
        <v>763</v>
      </c>
      <c r="D255" s="17" t="str">
        <f>LEFT(ActiveFunds!$C255,5)</f>
        <v>297-1</v>
      </c>
      <c r="E255" t="str">
        <f>IFERROR(IF(VLOOKUP(D255,#REF!,2,0)="O",0,IF(VLOOKUP(D255,#REF!,2,0)="T",1,0)),"ERROR")</f>
        <v>ERROR</v>
      </c>
      <c r="J255" t="str">
        <f t="shared" si="13"/>
        <v>213-6</v>
      </c>
      <c r="K255" s="7" t="s">
        <v>766</v>
      </c>
      <c r="L255" s="42"/>
      <c r="AF255" s="59" t="s">
        <v>45</v>
      </c>
      <c r="AG255" s="59" t="s">
        <v>1032</v>
      </c>
      <c r="AH255" s="59" t="str">
        <f t="shared" si="14"/>
        <v>163419-6</v>
      </c>
      <c r="AI255" s="58">
        <v>0</v>
      </c>
    </row>
    <row r="256" spans="2:35" ht="15" x14ac:dyDescent="0.25">
      <c r="B256" s="14" t="s">
        <v>460</v>
      </c>
      <c r="C256" s="15" t="s">
        <v>765</v>
      </c>
      <c r="D256" s="16" t="str">
        <f>LEFT(ActiveFunds!$C256,5)</f>
        <v>297-2</v>
      </c>
      <c r="E256" t="str">
        <f>IFERROR(IF(VLOOKUP(D256,#REF!,2,0)="O",0,IF(VLOOKUP(D256,#REF!,2,0)="T",1,0)),"ERROR")</f>
        <v>ERROR</v>
      </c>
      <c r="J256" t="str">
        <f t="shared" si="13"/>
        <v>214-6</v>
      </c>
      <c r="K256" s="7" t="s">
        <v>767</v>
      </c>
      <c r="L256" s="42"/>
      <c r="AF256" s="59" t="s">
        <v>45</v>
      </c>
      <c r="AG256" s="59" t="s">
        <v>1065</v>
      </c>
      <c r="AH256" s="59" t="str">
        <f t="shared" si="14"/>
        <v>163458-1</v>
      </c>
      <c r="AI256" s="58">
        <v>0</v>
      </c>
    </row>
    <row r="257" spans="2:35" ht="15" x14ac:dyDescent="0.25">
      <c r="B257" s="12" t="s">
        <v>464</v>
      </c>
      <c r="C257" s="13" t="s">
        <v>753</v>
      </c>
      <c r="D257" s="17" t="str">
        <f>LEFT(ActiveFunds!$C257,5)</f>
        <v>204-1</v>
      </c>
      <c r="E257" t="str">
        <f>IFERROR(IF(VLOOKUP(D257,#REF!,2,0)="O",0,IF(VLOOKUP(D257,#REF!,2,0)="T",1,0)),"ERROR")</f>
        <v>ERROR</v>
      </c>
      <c r="J257" t="str">
        <f t="shared" si="13"/>
        <v>216-1</v>
      </c>
      <c r="K257" s="8" t="s">
        <v>769</v>
      </c>
      <c r="L257" s="42"/>
      <c r="AF257" s="59" t="s">
        <v>45</v>
      </c>
      <c r="AG257" s="59" t="s">
        <v>1066</v>
      </c>
      <c r="AH257" s="59" t="str">
        <f t="shared" si="14"/>
        <v>163458-6</v>
      </c>
      <c r="AI257" s="58">
        <v>0</v>
      </c>
    </row>
    <row r="258" spans="2:35" ht="15" x14ac:dyDescent="0.25">
      <c r="B258" s="14" t="s">
        <v>464</v>
      </c>
      <c r="C258" s="15" t="s">
        <v>768</v>
      </c>
      <c r="D258" s="16" t="str">
        <f>LEFT(ActiveFunds!$C258,5)</f>
        <v>614-6</v>
      </c>
      <c r="E258" t="str">
        <f>IFERROR(IF(VLOOKUP(D258,#REF!,2,0)="O",0,IF(VLOOKUP(D258,#REF!,2,0)="T",1,0)),"ERROR")</f>
        <v>ERROR</v>
      </c>
      <c r="J258" t="str">
        <f t="shared" si="13"/>
        <v>217-1</v>
      </c>
      <c r="K258" s="8" t="s">
        <v>770</v>
      </c>
      <c r="L258" s="42"/>
      <c r="AF258" s="59" t="s">
        <v>45</v>
      </c>
      <c r="AG258" s="59" t="s">
        <v>1067</v>
      </c>
      <c r="AH258" s="59" t="str">
        <f t="shared" si="14"/>
        <v>163461-6</v>
      </c>
      <c r="AI258" s="58">
        <v>0</v>
      </c>
    </row>
    <row r="259" spans="2:35" ht="15" x14ac:dyDescent="0.25">
      <c r="B259" s="12" t="s">
        <v>467</v>
      </c>
      <c r="C259" s="13" t="s">
        <v>167</v>
      </c>
      <c r="D259" s="17" t="str">
        <f>LEFT(ActiveFunds!$C259,5)</f>
        <v>001-1</v>
      </c>
      <c r="E259" t="str">
        <f>IFERROR(IF(VLOOKUP(D259,#REF!,2,0)="O",0,IF(VLOOKUP(D259,#REF!,2,0)="T",1,0)),"ERROR")</f>
        <v>ERROR</v>
      </c>
      <c r="J259" t="str">
        <f t="shared" si="13"/>
        <v>218-1</v>
      </c>
      <c r="K259" s="8" t="s">
        <v>771</v>
      </c>
      <c r="L259" s="42"/>
      <c r="AF259" s="59" t="s">
        <v>45</v>
      </c>
      <c r="AG259" s="59" t="s">
        <v>1038</v>
      </c>
      <c r="AH259" s="59" t="str">
        <f t="shared" si="14"/>
        <v>163472-6</v>
      </c>
      <c r="AI259" s="58">
        <v>0</v>
      </c>
    </row>
    <row r="260" spans="2:35" ht="15" x14ac:dyDescent="0.25">
      <c r="B260" s="14" t="s">
        <v>467</v>
      </c>
      <c r="C260" s="15" t="s">
        <v>172</v>
      </c>
      <c r="D260" s="16" t="str">
        <f>LEFT(ActiveFunds!$C260,5)</f>
        <v>001-2</v>
      </c>
      <c r="E260" t="str">
        <f>IFERROR(IF(VLOOKUP(D260,#REF!,2,0)="O",0,IF(VLOOKUP(D260,#REF!,2,0)="T",1,0)),"ERROR")</f>
        <v>ERROR</v>
      </c>
      <c r="J260" t="str">
        <f t="shared" si="13"/>
        <v>218-2</v>
      </c>
      <c r="K260" s="8" t="s">
        <v>772</v>
      </c>
      <c r="L260" s="42"/>
      <c r="AF260" s="59" t="s">
        <v>46</v>
      </c>
      <c r="AG260" s="59" t="s">
        <v>1068</v>
      </c>
      <c r="AH260" s="59" t="str">
        <f t="shared" si="14"/>
        <v>16502J-1</v>
      </c>
      <c r="AI260" s="58">
        <v>0</v>
      </c>
    </row>
    <row r="261" spans="2:35" ht="15" x14ac:dyDescent="0.25">
      <c r="B261" s="12" t="s">
        <v>467</v>
      </c>
      <c r="C261" s="13" t="s">
        <v>173</v>
      </c>
      <c r="D261" s="17" t="str">
        <f>LEFT(ActiveFunds!$C261,5)</f>
        <v>001-7</v>
      </c>
      <c r="E261" t="str">
        <f>IFERROR(IF(VLOOKUP(D261,#REF!,2,0)="O",0,IF(VLOOKUP(D261,#REF!,2,0)="T",1,0)),"ERROR")</f>
        <v>ERROR</v>
      </c>
      <c r="J261" t="str">
        <f t="shared" ref="J261:J324" si="15">MID(K261,1,5)</f>
        <v>218-7</v>
      </c>
      <c r="K261" s="7" t="s">
        <v>773</v>
      </c>
      <c r="L261" s="42"/>
      <c r="AF261" s="59" t="s">
        <v>47</v>
      </c>
      <c r="AG261" s="59" t="s">
        <v>1069</v>
      </c>
      <c r="AH261" s="59" t="str">
        <f t="shared" si="14"/>
        <v>16702K-1</v>
      </c>
      <c r="AI261" s="58">
        <v>0</v>
      </c>
    </row>
    <row r="262" spans="2:35" ht="15" x14ac:dyDescent="0.25">
      <c r="B262" s="14" t="s">
        <v>467</v>
      </c>
      <c r="C262" s="15" t="s">
        <v>352</v>
      </c>
      <c r="D262" s="16" t="str">
        <f>LEFT(ActiveFunds!$C262,5)</f>
        <v>02K-1</v>
      </c>
      <c r="E262" t="str">
        <f>IFERROR(IF(VLOOKUP(D262,#REF!,2,0)="O",0,IF(VLOOKUP(D262,#REF!,2,0)="T",1,0)),"ERROR")</f>
        <v>ERROR</v>
      </c>
      <c r="J262" t="str">
        <f t="shared" si="15"/>
        <v>219-1</v>
      </c>
      <c r="K262" s="8" t="s">
        <v>774</v>
      </c>
      <c r="L262" s="42"/>
      <c r="AF262" s="59" t="s">
        <v>48</v>
      </c>
      <c r="AG262" s="59" t="s">
        <v>887</v>
      </c>
      <c r="AH262" s="59" t="str">
        <f t="shared" ref="AH262:AH325" si="16">AF262&amp;AG262</f>
        <v>179001-1</v>
      </c>
      <c r="AI262" s="58">
        <v>0</v>
      </c>
    </row>
    <row r="263" spans="2:35" ht="15" x14ac:dyDescent="0.25">
      <c r="B263" s="12" t="s">
        <v>467</v>
      </c>
      <c r="C263" s="13" t="s">
        <v>390</v>
      </c>
      <c r="D263" s="17" t="str">
        <f>LEFT(ActiveFunds!$C263,5)</f>
        <v>03F-1</v>
      </c>
      <c r="E263" t="str">
        <f>IFERROR(IF(VLOOKUP(D263,#REF!,2,0)="O",0,IF(VLOOKUP(D263,#REF!,2,0)="T",1,0)),"ERROR")</f>
        <v>ERROR</v>
      </c>
      <c r="J263" t="str">
        <f t="shared" si="15"/>
        <v>21C-6</v>
      </c>
      <c r="K263" s="8" t="s">
        <v>594</v>
      </c>
      <c r="L263" s="42"/>
      <c r="AF263" s="59" t="s">
        <v>48</v>
      </c>
      <c r="AG263" s="59" t="s">
        <v>908</v>
      </c>
      <c r="AH263" s="59" t="str">
        <f t="shared" si="16"/>
        <v>179001-7</v>
      </c>
      <c r="AI263" s="58">
        <v>0</v>
      </c>
    </row>
    <row r="264" spans="2:35" ht="15" x14ac:dyDescent="0.25">
      <c r="B264" s="14" t="s">
        <v>467</v>
      </c>
      <c r="C264" s="15" t="s">
        <v>397</v>
      </c>
      <c r="D264" s="16" t="str">
        <f>LEFT(ActiveFunds!$C264,5)</f>
        <v>03L-1</v>
      </c>
      <c r="E264" t="str">
        <f>IFERROR(IF(VLOOKUP(D264,#REF!,2,0)="O",0,IF(VLOOKUP(D264,#REF!,2,0)="T",1,0)),"ERROR")</f>
        <v>ERROR</v>
      </c>
      <c r="J264" t="str">
        <f t="shared" si="15"/>
        <v>222-1</v>
      </c>
      <c r="K264" s="7" t="s">
        <v>775</v>
      </c>
      <c r="L264" s="42"/>
      <c r="AF264" s="59" t="s">
        <v>48</v>
      </c>
      <c r="AG264" s="59" t="s">
        <v>1070</v>
      </c>
      <c r="AH264" s="59" t="str">
        <f t="shared" si="16"/>
        <v>179045-6</v>
      </c>
      <c r="AI264" s="58">
        <v>0</v>
      </c>
    </row>
    <row r="265" spans="2:35" ht="15" x14ac:dyDescent="0.25">
      <c r="B265" s="12" t="s">
        <v>467</v>
      </c>
      <c r="C265" s="13" t="s">
        <v>400</v>
      </c>
      <c r="D265" s="17" t="str">
        <f>LEFT(ActiveFunds!$C265,5)</f>
        <v>03M-1</v>
      </c>
      <c r="E265" t="str">
        <f>IFERROR(IF(VLOOKUP(D265,#REF!,2,0)="O",0,IF(VLOOKUP(D265,#REF!,2,0)="T",1,0)),"ERROR")</f>
        <v>ERROR</v>
      </c>
      <c r="J265" t="str">
        <f t="shared" si="15"/>
        <v>223-1</v>
      </c>
      <c r="K265" s="8" t="s">
        <v>776</v>
      </c>
      <c r="L265" s="42"/>
      <c r="AF265" s="59" t="s">
        <v>48</v>
      </c>
      <c r="AG265" s="59" t="s">
        <v>1002</v>
      </c>
      <c r="AH265" s="59" t="str">
        <f t="shared" si="16"/>
        <v>179084-1</v>
      </c>
      <c r="AI265" s="58">
        <v>0</v>
      </c>
    </row>
    <row r="266" spans="2:35" ht="15" x14ac:dyDescent="0.25">
      <c r="B266" s="14" t="s">
        <v>467</v>
      </c>
      <c r="C266" s="15" t="s">
        <v>406</v>
      </c>
      <c r="D266" s="16" t="str">
        <f>LEFT(ActiveFunds!$C266,5)</f>
        <v>03P-1</v>
      </c>
      <c r="E266" t="str">
        <f>IFERROR(IF(VLOOKUP(D266,#REF!,2,0)="O",0,IF(VLOOKUP(D266,#REF!,2,0)="T",1,0)),"ERROR")</f>
        <v>ERROR</v>
      </c>
      <c r="J266" t="str">
        <f t="shared" si="15"/>
        <v>225-1</v>
      </c>
      <c r="K266" s="8" t="s">
        <v>777</v>
      </c>
      <c r="L266" s="42"/>
      <c r="AF266" s="59" t="s">
        <v>48</v>
      </c>
      <c r="AG266" s="59" t="s">
        <v>1045</v>
      </c>
      <c r="AH266" s="59" t="str">
        <f t="shared" si="16"/>
        <v>179315-1</v>
      </c>
      <c r="AI266" s="58">
        <v>0</v>
      </c>
    </row>
    <row r="267" spans="2:35" ht="15" x14ac:dyDescent="0.25">
      <c r="B267" s="12" t="s">
        <v>467</v>
      </c>
      <c r="C267" s="13" t="s">
        <v>457</v>
      </c>
      <c r="D267" s="17" t="str">
        <f>LEFT(ActiveFunds!$C267,5)</f>
        <v>04V-1</v>
      </c>
      <c r="E267" t="str">
        <f>IFERROR(IF(VLOOKUP(D267,#REF!,2,0)="O",0,IF(VLOOKUP(D267,#REF!,2,0)="T",1,0)),"ERROR")</f>
        <v>ERROR</v>
      </c>
      <c r="J267" t="str">
        <f t="shared" si="15"/>
        <v>226-6</v>
      </c>
      <c r="K267" s="7" t="s">
        <v>778</v>
      </c>
      <c r="L267" s="42"/>
      <c r="AF267" s="59" t="s">
        <v>48</v>
      </c>
      <c r="AG267" s="59" t="s">
        <v>1032</v>
      </c>
      <c r="AH267" s="59" t="str">
        <f t="shared" si="16"/>
        <v>179419-6</v>
      </c>
      <c r="AI267" s="58">
        <v>0</v>
      </c>
    </row>
    <row r="268" spans="2:35" ht="15" x14ac:dyDescent="0.25">
      <c r="B268" s="14" t="s">
        <v>467</v>
      </c>
      <c r="C268" s="15" t="s">
        <v>472</v>
      </c>
      <c r="D268" s="16" t="str">
        <f>LEFT(ActiveFunds!$C268,5)</f>
        <v>05H-1</v>
      </c>
      <c r="E268" t="str">
        <f>IFERROR(IF(VLOOKUP(D268,#REF!,2,0)="O",0,IF(VLOOKUP(D268,#REF!,2,0)="T",1,0)),"ERROR")</f>
        <v>ERROR</v>
      </c>
      <c r="J268" t="str">
        <f t="shared" si="15"/>
        <v>234-1</v>
      </c>
      <c r="K268" s="8" t="s">
        <v>779</v>
      </c>
      <c r="L268" s="42"/>
      <c r="AF268" s="59" t="s">
        <v>48</v>
      </c>
      <c r="AG268" s="59" t="s">
        <v>1071</v>
      </c>
      <c r="AH268" s="59" t="str">
        <f t="shared" si="16"/>
        <v>179422-6</v>
      </c>
      <c r="AI268" s="58">
        <v>0</v>
      </c>
    </row>
    <row r="269" spans="2:35" ht="15" x14ac:dyDescent="0.25">
      <c r="B269" s="12" t="s">
        <v>467</v>
      </c>
      <c r="C269" s="13" t="s">
        <v>523</v>
      </c>
      <c r="D269" s="17" t="str">
        <f>LEFT(ActiveFunds!$C269,5)</f>
        <v>081-1</v>
      </c>
      <c r="E269" t="str">
        <f>IFERROR(IF(VLOOKUP(D269,#REF!,2,0)="O",0,IF(VLOOKUP(D269,#REF!,2,0)="T",1,0)),"ERROR")</f>
        <v>ERROR</v>
      </c>
      <c r="J269" t="str">
        <f t="shared" si="15"/>
        <v>235-1</v>
      </c>
      <c r="K269" s="8" t="s">
        <v>780</v>
      </c>
      <c r="L269" s="42"/>
      <c r="AF269" s="59" t="s">
        <v>48</v>
      </c>
      <c r="AG269" s="59" t="s">
        <v>1072</v>
      </c>
      <c r="AH269" s="59" t="str">
        <f t="shared" si="16"/>
        <v>179546-6</v>
      </c>
      <c r="AI269" s="58">
        <v>0</v>
      </c>
    </row>
    <row r="270" spans="2:35" ht="15" x14ac:dyDescent="0.25">
      <c r="B270" s="14" t="s">
        <v>467</v>
      </c>
      <c r="C270" s="15" t="s">
        <v>526</v>
      </c>
      <c r="D270" s="16" t="str">
        <f>LEFT(ActiveFunds!$C270,5)</f>
        <v>081-2</v>
      </c>
      <c r="E270" t="str">
        <f>IFERROR(IF(VLOOKUP(D270,#REF!,2,0)="O",0,IF(VLOOKUP(D270,#REF!,2,0)="T",1,0)),"ERROR")</f>
        <v>ERROR</v>
      </c>
      <c r="J270" t="str">
        <f t="shared" si="15"/>
        <v>237-1</v>
      </c>
      <c r="K270" s="7" t="s">
        <v>596</v>
      </c>
      <c r="L270" s="42"/>
      <c r="AF270" s="59" t="s">
        <v>49</v>
      </c>
      <c r="AG270" s="59" t="s">
        <v>1073</v>
      </c>
      <c r="AH270" s="59" t="str">
        <f t="shared" si="16"/>
        <v>185169-1</v>
      </c>
      <c r="AI270" s="58">
        <v>0</v>
      </c>
    </row>
    <row r="271" spans="2:35" ht="15" x14ac:dyDescent="0.25">
      <c r="B271" s="12" t="s">
        <v>467</v>
      </c>
      <c r="C271" s="13" t="s">
        <v>528</v>
      </c>
      <c r="D271" s="17" t="str">
        <f>LEFT(ActiveFunds!$C271,5)</f>
        <v>081-7</v>
      </c>
      <c r="E271" t="str">
        <f>IFERROR(IF(VLOOKUP(D271,#REF!,2,0)="O",0,IF(VLOOKUP(D271,#REF!,2,0)="T",1,0)),"ERROR")</f>
        <v>ERROR</v>
      </c>
      <c r="J271" t="str">
        <f t="shared" si="15"/>
        <v>252-6</v>
      </c>
      <c r="K271" s="7" t="s">
        <v>781</v>
      </c>
      <c r="L271" s="42"/>
      <c r="AF271" s="59" t="s">
        <v>49</v>
      </c>
      <c r="AG271" s="59" t="s">
        <v>1074</v>
      </c>
      <c r="AH271" s="59" t="str">
        <f t="shared" si="16"/>
        <v>185169-6</v>
      </c>
      <c r="AI271" s="58">
        <v>0</v>
      </c>
    </row>
    <row r="272" spans="2:35" ht="15" x14ac:dyDescent="0.25">
      <c r="B272" s="14" t="s">
        <v>467</v>
      </c>
      <c r="C272" s="15" t="s">
        <v>537</v>
      </c>
      <c r="D272" s="16" t="str">
        <f>LEFT(ActiveFunds!$C272,5)</f>
        <v>086-1</v>
      </c>
      <c r="E272" t="str">
        <f>IFERROR(IF(VLOOKUP(D272,#REF!,2,0)="O",0,IF(VLOOKUP(D272,#REF!,2,0)="T",1,0)),"ERROR")</f>
        <v>ERROR</v>
      </c>
      <c r="J272" t="str">
        <f t="shared" si="15"/>
        <v>253-1</v>
      </c>
      <c r="K272" s="7" t="s">
        <v>782</v>
      </c>
      <c r="L272" s="42"/>
      <c r="AF272" s="59" t="s">
        <v>49</v>
      </c>
      <c r="AG272" s="59" t="s">
        <v>1075</v>
      </c>
      <c r="AH272" s="59" t="str">
        <f t="shared" si="16"/>
        <v>185485-6</v>
      </c>
      <c r="AI272" s="58">
        <v>0</v>
      </c>
    </row>
    <row r="273" spans="2:35" ht="15" x14ac:dyDescent="0.25">
      <c r="B273" s="12" t="s">
        <v>467</v>
      </c>
      <c r="C273" s="13" t="s">
        <v>576</v>
      </c>
      <c r="D273" s="17" t="str">
        <f>LEFT(ActiveFunds!$C273,5)</f>
        <v>09M-1</v>
      </c>
      <c r="E273" t="str">
        <f>IFERROR(IF(VLOOKUP(D273,#REF!,2,0)="O",0,IF(VLOOKUP(D273,#REF!,2,0)="T",1,0)),"ERROR")</f>
        <v>ERROR</v>
      </c>
      <c r="J273" t="str">
        <f t="shared" si="15"/>
        <v>259-6</v>
      </c>
      <c r="K273" s="7" t="s">
        <v>783</v>
      </c>
      <c r="L273" s="42"/>
      <c r="AF273" s="59" t="s">
        <v>49</v>
      </c>
      <c r="AG273" s="59" t="s">
        <v>1076</v>
      </c>
      <c r="AH273" s="59" t="str">
        <f t="shared" si="16"/>
        <v>185497-6</v>
      </c>
      <c r="AI273" s="58">
        <v>0</v>
      </c>
    </row>
    <row r="274" spans="2:35" ht="15" x14ac:dyDescent="0.25">
      <c r="B274" s="14" t="s">
        <v>467</v>
      </c>
      <c r="C274" s="15" t="s">
        <v>585</v>
      </c>
      <c r="D274" s="16" t="str">
        <f>LEFT(ActiveFunds!$C274,5)</f>
        <v>106-1</v>
      </c>
      <c r="E274" t="str">
        <f>IFERROR(IF(VLOOKUP(D274,#REF!,2,0)="O",0,IF(VLOOKUP(D274,#REF!,2,0)="T",1,0)),"ERROR")</f>
        <v>ERROR</v>
      </c>
      <c r="J274" t="str">
        <f t="shared" si="15"/>
        <v>262-1</v>
      </c>
      <c r="K274" s="7" t="s">
        <v>784</v>
      </c>
      <c r="L274" s="42"/>
      <c r="AF274" s="59" t="s">
        <v>50</v>
      </c>
      <c r="AG274" s="59" t="s">
        <v>1077</v>
      </c>
      <c r="AH274" s="59" t="str">
        <f t="shared" si="16"/>
        <v>190163-1</v>
      </c>
      <c r="AI274" s="58">
        <v>0</v>
      </c>
    </row>
    <row r="275" spans="2:35" ht="15" x14ac:dyDescent="0.25">
      <c r="B275" s="12" t="s">
        <v>467</v>
      </c>
      <c r="C275" s="13" t="s">
        <v>644</v>
      </c>
      <c r="D275" s="17" t="str">
        <f>LEFT(ActiveFunds!$C275,5)</f>
        <v>141-6</v>
      </c>
      <c r="E275" t="str">
        <f>IFERROR(IF(VLOOKUP(D275,#REF!,2,0)="O",0,IF(VLOOKUP(D275,#REF!,2,0)="T",1,0)),"ERROR")</f>
        <v>ERROR</v>
      </c>
      <c r="J275" t="str">
        <f t="shared" si="15"/>
        <v>263-1</v>
      </c>
      <c r="K275" s="8" t="s">
        <v>186</v>
      </c>
      <c r="L275" s="42"/>
      <c r="AF275" s="59" t="s">
        <v>50</v>
      </c>
      <c r="AG275" s="59" t="s">
        <v>898</v>
      </c>
      <c r="AH275" s="59" t="str">
        <f t="shared" si="16"/>
        <v>190608-1</v>
      </c>
      <c r="AI275" s="58">
        <v>0</v>
      </c>
    </row>
    <row r="276" spans="2:35" ht="15" x14ac:dyDescent="0.25">
      <c r="B276" s="14" t="s">
        <v>467</v>
      </c>
      <c r="C276" s="15" t="s">
        <v>656</v>
      </c>
      <c r="D276" s="16" t="str">
        <f>LEFT(ActiveFunds!$C276,5)</f>
        <v>14B-1</v>
      </c>
      <c r="E276" t="str">
        <f>IFERROR(IF(VLOOKUP(D276,#REF!,2,0)="O",0,IF(VLOOKUP(D276,#REF!,2,0)="T",1,0)),"ERROR")</f>
        <v>ERROR</v>
      </c>
      <c r="J276" t="str">
        <f t="shared" si="15"/>
        <v>267-1</v>
      </c>
      <c r="K276" s="7" t="s">
        <v>785</v>
      </c>
      <c r="L276" s="42"/>
      <c r="AF276" s="59" t="s">
        <v>50</v>
      </c>
      <c r="AG276" s="59" t="s">
        <v>899</v>
      </c>
      <c r="AH276" s="59" t="str">
        <f t="shared" si="16"/>
        <v>190609-1</v>
      </c>
      <c r="AI276" s="58">
        <v>0</v>
      </c>
    </row>
    <row r="277" spans="2:35" ht="15" x14ac:dyDescent="0.25">
      <c r="B277" s="12" t="s">
        <v>467</v>
      </c>
      <c r="C277" s="13" t="s">
        <v>665</v>
      </c>
      <c r="D277" s="17" t="str">
        <f>LEFT(ActiveFunds!$C277,5)</f>
        <v>14W-6</v>
      </c>
      <c r="E277" t="str">
        <f>IFERROR(IF(VLOOKUP(D277,#REF!,2,0)="O",0,IF(VLOOKUP(D277,#REF!,2,0)="T",1,0)),"ERROR")</f>
        <v>ERROR</v>
      </c>
      <c r="J277" t="str">
        <f t="shared" si="15"/>
        <v>268-1</v>
      </c>
      <c r="K277" s="8" t="s">
        <v>786</v>
      </c>
      <c r="L277" s="42"/>
      <c r="AF277" s="59" t="s">
        <v>51</v>
      </c>
      <c r="AG277" s="59" t="s">
        <v>887</v>
      </c>
      <c r="AH277" s="59" t="str">
        <f t="shared" si="16"/>
        <v>195001-1</v>
      </c>
      <c r="AI277" s="58">
        <v>0</v>
      </c>
    </row>
    <row r="278" spans="2:35" ht="15" x14ac:dyDescent="0.25">
      <c r="B278" s="14" t="s">
        <v>467</v>
      </c>
      <c r="C278" s="15" t="s">
        <v>705</v>
      </c>
      <c r="D278" s="16" t="str">
        <f>LEFT(ActiveFunds!$C278,5)</f>
        <v>173-1</v>
      </c>
      <c r="E278" t="str">
        <f>IFERROR(IF(VLOOKUP(D278,#REF!,2,0)="O",0,IF(VLOOKUP(D278,#REF!,2,0)="T",1,0)),"ERROR")</f>
        <v>ERROR</v>
      </c>
      <c r="J278" t="str">
        <f t="shared" si="15"/>
        <v>269-1</v>
      </c>
      <c r="K278" s="7" t="s">
        <v>787</v>
      </c>
      <c r="L278" s="42"/>
      <c r="AF278" s="59" t="s">
        <v>51</v>
      </c>
      <c r="AG278" s="59" t="s">
        <v>907</v>
      </c>
      <c r="AH278" s="59" t="str">
        <f t="shared" si="16"/>
        <v>195001-2</v>
      </c>
      <c r="AI278" s="58">
        <v>0</v>
      </c>
    </row>
    <row r="279" spans="2:35" ht="15" x14ac:dyDescent="0.25">
      <c r="B279" s="12" t="s">
        <v>467</v>
      </c>
      <c r="C279" s="13" t="s">
        <v>764</v>
      </c>
      <c r="D279" s="17" t="str">
        <f>LEFT(ActiveFunds!$C279,5)</f>
        <v>210-6</v>
      </c>
      <c r="E279" t="str">
        <f>IFERROR(IF(VLOOKUP(D279,#REF!,2,0)="O",0,IF(VLOOKUP(D279,#REF!,2,0)="T",1,0)),"ERROR")</f>
        <v>ERROR</v>
      </c>
      <c r="J279" t="str">
        <f t="shared" si="15"/>
        <v>269-7</v>
      </c>
      <c r="K279" s="8" t="s">
        <v>788</v>
      </c>
      <c r="L279" s="42"/>
      <c r="AF279" s="59" t="s">
        <v>51</v>
      </c>
      <c r="AG279" s="59" t="s">
        <v>908</v>
      </c>
      <c r="AH279" s="59" t="str">
        <f t="shared" si="16"/>
        <v>195001-7</v>
      </c>
      <c r="AI279" s="58">
        <v>0</v>
      </c>
    </row>
    <row r="280" spans="2:35" ht="15" x14ac:dyDescent="0.25">
      <c r="B280" s="14" t="s">
        <v>467</v>
      </c>
      <c r="C280" s="15" t="s">
        <v>771</v>
      </c>
      <c r="D280" s="16" t="str">
        <f>LEFT(ActiveFunds!$C280,5)</f>
        <v>218-1</v>
      </c>
      <c r="E280" t="str">
        <f>IFERROR(IF(VLOOKUP(D280,#REF!,2,0)="O",0,IF(VLOOKUP(D280,#REF!,2,0)="T",1,0)),"ERROR")</f>
        <v>ERROR</v>
      </c>
      <c r="J280" t="str">
        <f t="shared" si="15"/>
        <v>274-6</v>
      </c>
      <c r="K280" s="8" t="s">
        <v>789</v>
      </c>
      <c r="L280" s="42"/>
      <c r="AF280" s="59" t="s">
        <v>51</v>
      </c>
      <c r="AG280" s="59" t="s">
        <v>1052</v>
      </c>
      <c r="AH280" s="59" t="str">
        <f t="shared" si="16"/>
        <v>195141-6</v>
      </c>
      <c r="AI280" s="58">
        <v>0</v>
      </c>
    </row>
    <row r="281" spans="2:35" ht="15" x14ac:dyDescent="0.25">
      <c r="B281" s="12" t="s">
        <v>467</v>
      </c>
      <c r="C281" s="13" t="s">
        <v>594</v>
      </c>
      <c r="D281" s="17" t="str">
        <f>LEFT(ActiveFunds!$C281,5)</f>
        <v>21C-6</v>
      </c>
      <c r="E281" t="str">
        <f>IFERROR(IF(VLOOKUP(D281,#REF!,2,0)="O",0,IF(VLOOKUP(D281,#REF!,2,0)="T",1,0)),"ERROR")</f>
        <v>ERROR</v>
      </c>
      <c r="J281" t="str">
        <f t="shared" si="15"/>
        <v>277-6</v>
      </c>
      <c r="K281" s="7" t="s">
        <v>369</v>
      </c>
      <c r="L281" s="42"/>
      <c r="AF281" s="59" t="s">
        <v>51</v>
      </c>
      <c r="AG281" s="59" t="s">
        <v>1045</v>
      </c>
      <c r="AH281" s="59" t="str">
        <f t="shared" si="16"/>
        <v>195315-1</v>
      </c>
      <c r="AI281" s="58">
        <v>0</v>
      </c>
    </row>
    <row r="282" spans="2:35" ht="15" x14ac:dyDescent="0.25">
      <c r="B282" s="14" t="s">
        <v>467</v>
      </c>
      <c r="C282" s="15" t="s">
        <v>777</v>
      </c>
      <c r="D282" s="16" t="str">
        <f>LEFT(ActiveFunds!$C282,5)</f>
        <v>225-1</v>
      </c>
      <c r="E282" t="str">
        <f>IFERROR(IF(VLOOKUP(D282,#REF!,2,0)="O",0,IF(VLOOKUP(D282,#REF!,2,0)="T",1,0)),"ERROR")</f>
        <v>ERROR</v>
      </c>
      <c r="J282" t="str">
        <f t="shared" si="15"/>
        <v>283-2</v>
      </c>
      <c r="K282" s="7" t="s">
        <v>790</v>
      </c>
      <c r="L282" s="42"/>
      <c r="AF282" s="59" t="s">
        <v>51</v>
      </c>
      <c r="AG282" s="59" t="s">
        <v>1023</v>
      </c>
      <c r="AH282" s="59" t="str">
        <f t="shared" si="16"/>
        <v>195501-1</v>
      </c>
      <c r="AI282" s="58">
        <v>0</v>
      </c>
    </row>
    <row r="283" spans="2:35" ht="15" x14ac:dyDescent="0.25">
      <c r="B283" s="12" t="s">
        <v>467</v>
      </c>
      <c r="C283" s="13" t="s">
        <v>778</v>
      </c>
      <c r="D283" s="17" t="str">
        <f>LEFT(ActiveFunds!$C283,5)</f>
        <v>226-6</v>
      </c>
      <c r="E283" t="str">
        <f>IFERROR(IF(VLOOKUP(D283,#REF!,2,0)="O",0,IF(VLOOKUP(D283,#REF!,2,0)="T",1,0)),"ERROR")</f>
        <v>ERROR</v>
      </c>
      <c r="J283" t="str">
        <f t="shared" si="15"/>
        <v>297-1</v>
      </c>
      <c r="K283" s="7" t="s">
        <v>763</v>
      </c>
      <c r="L283" s="42"/>
      <c r="AF283" s="59" t="s">
        <v>53</v>
      </c>
      <c r="AG283" s="59" t="s">
        <v>887</v>
      </c>
      <c r="AH283" s="59" t="str">
        <f t="shared" si="16"/>
        <v>215001-1</v>
      </c>
      <c r="AI283" s="58">
        <v>0</v>
      </c>
    </row>
    <row r="284" spans="2:35" ht="15" x14ac:dyDescent="0.25">
      <c r="B284" s="14" t="s">
        <v>467</v>
      </c>
      <c r="C284" s="15" t="s">
        <v>438</v>
      </c>
      <c r="D284" s="16" t="str">
        <f>LEFT(ActiveFunds!$C284,5)</f>
        <v>447-6</v>
      </c>
      <c r="E284" t="str">
        <f>IFERROR(IF(VLOOKUP(D284,#REF!,2,0)="O",0,IF(VLOOKUP(D284,#REF!,2,0)="T",1,0)),"ERROR")</f>
        <v>ERROR</v>
      </c>
      <c r="J284" t="str">
        <f t="shared" si="15"/>
        <v>297-2</v>
      </c>
      <c r="K284" s="8" t="s">
        <v>765</v>
      </c>
      <c r="L284" s="42"/>
      <c r="AF284" s="59" t="s">
        <v>53</v>
      </c>
      <c r="AG284" s="59" t="s">
        <v>908</v>
      </c>
      <c r="AH284" s="59" t="str">
        <f t="shared" si="16"/>
        <v>215001-7</v>
      </c>
      <c r="AI284" s="58">
        <v>0</v>
      </c>
    </row>
    <row r="285" spans="2:35" ht="15" x14ac:dyDescent="0.25">
      <c r="B285" s="12" t="s">
        <v>467</v>
      </c>
      <c r="C285" s="13" t="s">
        <v>791</v>
      </c>
      <c r="D285" s="17" t="str">
        <f>LEFT(ActiveFunds!$C285,5)</f>
        <v>471-6</v>
      </c>
      <c r="E285" t="str">
        <f>IFERROR(IF(VLOOKUP(D285,#REF!,2,0)="O",0,IF(VLOOKUP(D285,#REF!,2,0)="T",1,0)),"ERROR")</f>
        <v>ERROR</v>
      </c>
      <c r="J285" t="str">
        <f t="shared" si="15"/>
        <v>298-1</v>
      </c>
      <c r="K285" s="8" t="s">
        <v>793</v>
      </c>
      <c r="L285" s="42"/>
      <c r="AF285" s="59" t="s">
        <v>53</v>
      </c>
      <c r="AG285" s="59" t="s">
        <v>986</v>
      </c>
      <c r="AH285" s="59" t="str">
        <f t="shared" si="16"/>
        <v>215111-1</v>
      </c>
      <c r="AI285" s="58">
        <v>0</v>
      </c>
    </row>
    <row r="286" spans="2:35" ht="15" x14ac:dyDescent="0.25">
      <c r="B286" s="14" t="s">
        <v>467</v>
      </c>
      <c r="C286" s="15" t="s">
        <v>792</v>
      </c>
      <c r="D286" s="16" t="str">
        <f>LEFT(ActiveFunds!$C286,5)</f>
        <v>515-6</v>
      </c>
      <c r="E286" t="str">
        <f>IFERROR(IF(VLOOKUP(D286,#REF!,2,0)="O",0,IF(VLOOKUP(D286,#REF!,2,0)="T",1,0)),"ERROR")</f>
        <v>ERROR</v>
      </c>
      <c r="J286" t="str">
        <f t="shared" si="15"/>
        <v>298-6</v>
      </c>
      <c r="K286" s="7" t="s">
        <v>794</v>
      </c>
      <c r="L286" s="42"/>
      <c r="AF286" s="59" t="s">
        <v>53</v>
      </c>
      <c r="AG286" s="59" t="s">
        <v>1078</v>
      </c>
      <c r="AH286" s="59" t="str">
        <f t="shared" si="16"/>
        <v>21519J-6</v>
      </c>
      <c r="AI286" s="58">
        <v>0</v>
      </c>
    </row>
    <row r="287" spans="2:35" ht="15" x14ac:dyDescent="0.25">
      <c r="B287" s="12" t="s">
        <v>471</v>
      </c>
      <c r="C287" s="13" t="s">
        <v>167</v>
      </c>
      <c r="D287" s="17" t="str">
        <f>LEFT(ActiveFunds!$C287,5)</f>
        <v>001-1</v>
      </c>
      <c r="E287" t="str">
        <f>IFERROR(IF(VLOOKUP(D287,#REF!,2,0)="O",0,IF(VLOOKUP(D287,#REF!,2,0)="T",1,0)),"ERROR")</f>
        <v>ERROR</v>
      </c>
      <c r="J287" t="str">
        <f t="shared" si="15"/>
        <v>300-1</v>
      </c>
      <c r="K287" s="7" t="s">
        <v>599</v>
      </c>
      <c r="L287" s="42"/>
      <c r="AF287" s="59" t="s">
        <v>53</v>
      </c>
      <c r="AG287" s="59" t="s">
        <v>1079</v>
      </c>
      <c r="AH287" s="59" t="str">
        <f t="shared" si="16"/>
        <v>215297-1</v>
      </c>
      <c r="AI287" s="58">
        <v>0</v>
      </c>
    </row>
    <row r="288" spans="2:35" ht="15" x14ac:dyDescent="0.25">
      <c r="B288" s="14" t="s">
        <v>471</v>
      </c>
      <c r="C288" s="15" t="s">
        <v>173</v>
      </c>
      <c r="D288" s="16" t="str">
        <f>LEFT(ActiveFunds!$C288,5)</f>
        <v>001-7</v>
      </c>
      <c r="E288" t="str">
        <f>IFERROR(IF(VLOOKUP(D288,#REF!,2,0)="O",0,IF(VLOOKUP(D288,#REF!,2,0)="T",1,0)),"ERROR")</f>
        <v>ERROR</v>
      </c>
      <c r="J288" t="str">
        <f t="shared" si="15"/>
        <v>300-6</v>
      </c>
      <c r="K288" s="8" t="s">
        <v>554</v>
      </c>
      <c r="L288" s="42"/>
      <c r="AF288" s="59" t="s">
        <v>53</v>
      </c>
      <c r="AG288" s="59" t="s">
        <v>1080</v>
      </c>
      <c r="AH288" s="59" t="str">
        <f t="shared" si="16"/>
        <v>215297-2</v>
      </c>
      <c r="AI288" s="58">
        <v>0</v>
      </c>
    </row>
    <row r="289" spans="2:35" ht="15" x14ac:dyDescent="0.25">
      <c r="B289" s="12" t="s">
        <v>471</v>
      </c>
      <c r="C289" s="13" t="s">
        <v>295</v>
      </c>
      <c r="D289" s="17" t="str">
        <f>LEFT(ActiveFunds!$C289,5)</f>
        <v>001-9</v>
      </c>
      <c r="E289" t="str">
        <f>IFERROR(IF(VLOOKUP(D289,#REF!,2,0)="O",0,IF(VLOOKUP(D289,#REF!,2,0)="T",1,0)),"ERROR")</f>
        <v>ERROR</v>
      </c>
      <c r="J289" t="str">
        <f t="shared" si="15"/>
        <v>315-1</v>
      </c>
      <c r="K289" s="7" t="s">
        <v>654</v>
      </c>
      <c r="L289" s="42"/>
      <c r="AF289" s="59" t="s">
        <v>54</v>
      </c>
      <c r="AG289" s="59" t="s">
        <v>1081</v>
      </c>
      <c r="AH289" s="59" t="str">
        <f t="shared" si="16"/>
        <v>220204-1</v>
      </c>
      <c r="AI289" s="58">
        <v>0</v>
      </c>
    </row>
    <row r="290" spans="2:35" ht="15" x14ac:dyDescent="0.25">
      <c r="B290" s="14" t="s">
        <v>471</v>
      </c>
      <c r="C290" s="15" t="s">
        <v>352</v>
      </c>
      <c r="D290" s="16" t="str">
        <f>LEFT(ActiveFunds!$C290,5)</f>
        <v>02K-1</v>
      </c>
      <c r="E290" t="str">
        <f>IFERROR(IF(VLOOKUP(D290,#REF!,2,0)="O",0,IF(VLOOKUP(D290,#REF!,2,0)="T",1,0)),"ERROR")</f>
        <v>ERROR</v>
      </c>
      <c r="J290" t="str">
        <f t="shared" si="15"/>
        <v>319-7</v>
      </c>
      <c r="K290" s="7" t="s">
        <v>795</v>
      </c>
      <c r="L290" s="42"/>
      <c r="AF290" s="59" t="s">
        <v>55</v>
      </c>
      <c r="AG290" s="59" t="s">
        <v>887</v>
      </c>
      <c r="AH290" s="59" t="str">
        <f t="shared" si="16"/>
        <v>225001-1</v>
      </c>
      <c r="AI290" s="58">
        <v>0</v>
      </c>
    </row>
    <row r="291" spans="2:35" ht="15" x14ac:dyDescent="0.25">
      <c r="B291" s="12" t="s">
        <v>471</v>
      </c>
      <c r="C291" s="13" t="s">
        <v>400</v>
      </c>
      <c r="D291" s="17" t="str">
        <f>LEFT(ActiveFunds!$C291,5)</f>
        <v>03M-1</v>
      </c>
      <c r="E291" t="str">
        <f>IFERROR(IF(VLOOKUP(D291,#REF!,2,0)="O",0,IF(VLOOKUP(D291,#REF!,2,0)="T",1,0)),"ERROR")</f>
        <v>ERROR</v>
      </c>
      <c r="J291" t="str">
        <f t="shared" si="15"/>
        <v>320-6</v>
      </c>
      <c r="K291" s="8" t="s">
        <v>796</v>
      </c>
      <c r="L291" s="42"/>
      <c r="AF291" s="59" t="s">
        <v>55</v>
      </c>
      <c r="AG291" s="59" t="s">
        <v>907</v>
      </c>
      <c r="AH291" s="59" t="str">
        <f t="shared" si="16"/>
        <v>225001-2</v>
      </c>
      <c r="AI291" s="58">
        <v>0</v>
      </c>
    </row>
    <row r="292" spans="2:35" ht="15" x14ac:dyDescent="0.25">
      <c r="B292" s="14" t="s">
        <v>471</v>
      </c>
      <c r="C292" s="15" t="s">
        <v>617</v>
      </c>
      <c r="D292" s="16" t="str">
        <f>LEFT(ActiveFunds!$C292,5)</f>
        <v>11K-1</v>
      </c>
      <c r="E292" t="str">
        <f>IFERROR(IF(VLOOKUP(D292,#REF!,2,0)="O",0,IF(VLOOKUP(D292,#REF!,2,0)="T",1,0)),"ERROR")</f>
        <v>ERROR</v>
      </c>
      <c r="J292" t="str">
        <f t="shared" si="15"/>
        <v>347-6</v>
      </c>
      <c r="K292" s="8" t="s">
        <v>797</v>
      </c>
      <c r="L292" s="42"/>
      <c r="AF292" s="59" t="s">
        <v>55</v>
      </c>
      <c r="AG292" s="59" t="s">
        <v>908</v>
      </c>
      <c r="AH292" s="59" t="str">
        <f t="shared" si="16"/>
        <v>225001-7</v>
      </c>
      <c r="AI292" s="58">
        <v>0</v>
      </c>
    </row>
    <row r="293" spans="2:35" ht="15" x14ac:dyDescent="0.25">
      <c r="B293" s="12" t="s">
        <v>471</v>
      </c>
      <c r="C293" s="13" t="s">
        <v>729</v>
      </c>
      <c r="D293" s="17" t="str">
        <f>LEFT(ActiveFunds!$C293,5)</f>
        <v>18K-1</v>
      </c>
      <c r="E293" t="str">
        <f>IFERROR(IF(VLOOKUP(D293,#REF!,2,0)="O",0,IF(VLOOKUP(D293,#REF!,2,0)="T",1,0)),"ERROR")</f>
        <v>ERROR</v>
      </c>
      <c r="J293" t="str">
        <f t="shared" si="15"/>
        <v>401-6</v>
      </c>
      <c r="K293" s="7" t="s">
        <v>798</v>
      </c>
      <c r="L293" s="42"/>
      <c r="AF293" s="59" t="s">
        <v>55</v>
      </c>
      <c r="AG293" s="59" t="s">
        <v>1069</v>
      </c>
      <c r="AH293" s="59" t="str">
        <f t="shared" si="16"/>
        <v>22502K-1</v>
      </c>
      <c r="AI293" s="58">
        <v>0</v>
      </c>
    </row>
    <row r="294" spans="2:35" ht="15" x14ac:dyDescent="0.25">
      <c r="B294" s="14" t="s">
        <v>471</v>
      </c>
      <c r="C294" s="15" t="s">
        <v>757</v>
      </c>
      <c r="D294" s="16" t="str">
        <f>LEFT(ActiveFunds!$C294,5)</f>
        <v>20E-6</v>
      </c>
      <c r="E294" t="str">
        <f>IFERROR(IF(VLOOKUP(D294,#REF!,2,0)="O",0,IF(VLOOKUP(D294,#REF!,2,0)="T",1,0)),"ERROR")</f>
        <v>ERROR</v>
      </c>
      <c r="J294" t="str">
        <f t="shared" si="15"/>
        <v>403-6</v>
      </c>
      <c r="K294" s="7" t="s">
        <v>799</v>
      </c>
      <c r="L294" s="42"/>
      <c r="AF294" s="59" t="s">
        <v>55</v>
      </c>
      <c r="AG294" s="59" t="s">
        <v>1082</v>
      </c>
      <c r="AH294" s="59" t="str">
        <f t="shared" si="16"/>
        <v>22503F-1</v>
      </c>
      <c r="AI294" s="58">
        <v>0</v>
      </c>
    </row>
    <row r="295" spans="2:35" ht="15" x14ac:dyDescent="0.25">
      <c r="B295" s="12" t="s">
        <v>475</v>
      </c>
      <c r="C295" s="13" t="s">
        <v>585</v>
      </c>
      <c r="D295" s="17" t="str">
        <f>LEFT(ActiveFunds!$C295,5)</f>
        <v>106-1</v>
      </c>
      <c r="E295" t="str">
        <f>IFERROR(IF(VLOOKUP(D295,#REF!,2,0)="O",0,IF(VLOOKUP(D295,#REF!,2,0)="T",1,0)),"ERROR")</f>
        <v>ERROR</v>
      </c>
      <c r="J295" t="str">
        <f t="shared" si="15"/>
        <v>404-1</v>
      </c>
      <c r="K295" s="7" t="s">
        <v>493</v>
      </c>
      <c r="L295" s="42"/>
      <c r="AF295" s="59" t="s">
        <v>55</v>
      </c>
      <c r="AG295" s="59" t="s">
        <v>1083</v>
      </c>
      <c r="AH295" s="59" t="str">
        <f t="shared" si="16"/>
        <v>22503L-1</v>
      </c>
      <c r="AI295" s="58">
        <v>0</v>
      </c>
    </row>
    <row r="296" spans="2:35" ht="15" x14ac:dyDescent="0.25">
      <c r="B296" s="14" t="s">
        <v>475</v>
      </c>
      <c r="C296" s="15" t="s">
        <v>587</v>
      </c>
      <c r="D296" s="16" t="str">
        <f>LEFT(ActiveFunds!$C296,5)</f>
        <v>106-2</v>
      </c>
      <c r="E296" t="str">
        <f>IFERROR(IF(VLOOKUP(D296,#REF!,2,0)="O",0,IF(VLOOKUP(D296,#REF!,2,0)="T",1,0)),"ERROR")</f>
        <v>ERROR</v>
      </c>
      <c r="J296" t="str">
        <f t="shared" si="15"/>
        <v>405-1</v>
      </c>
      <c r="K296" s="8" t="s">
        <v>535</v>
      </c>
      <c r="L296" s="42"/>
      <c r="AF296" s="59" t="s">
        <v>55</v>
      </c>
      <c r="AG296" s="59" t="s">
        <v>1084</v>
      </c>
      <c r="AH296" s="59" t="str">
        <f t="shared" si="16"/>
        <v>22503M-1</v>
      </c>
      <c r="AI296" s="58">
        <v>0</v>
      </c>
    </row>
    <row r="297" spans="2:35" ht="15" x14ac:dyDescent="0.25">
      <c r="B297" s="12" t="s">
        <v>475</v>
      </c>
      <c r="C297" s="13" t="s">
        <v>588</v>
      </c>
      <c r="D297" s="17" t="str">
        <f>LEFT(ActiveFunds!$C297,5)</f>
        <v>106-7</v>
      </c>
      <c r="E297" t="str">
        <f>IFERROR(IF(VLOOKUP(D297,#REF!,2,0)="O",0,IF(VLOOKUP(D297,#REF!,2,0)="T",1,0)),"ERROR")</f>
        <v>ERROR</v>
      </c>
      <c r="J297" t="str">
        <f t="shared" si="15"/>
        <v>407-6</v>
      </c>
      <c r="K297" s="8" t="s">
        <v>474</v>
      </c>
      <c r="L297" s="42"/>
      <c r="AF297" s="59" t="s">
        <v>55</v>
      </c>
      <c r="AG297" s="59" t="s">
        <v>1085</v>
      </c>
      <c r="AH297" s="59" t="str">
        <f t="shared" si="16"/>
        <v>22503P-1</v>
      </c>
      <c r="AI297" s="58">
        <v>0</v>
      </c>
    </row>
    <row r="298" spans="2:35" ht="15" x14ac:dyDescent="0.25">
      <c r="B298" s="14" t="s">
        <v>475</v>
      </c>
      <c r="C298" s="15" t="s">
        <v>589</v>
      </c>
      <c r="D298" s="16" t="str">
        <f>LEFT(ActiveFunds!$C298,5)</f>
        <v>106-9</v>
      </c>
      <c r="E298" t="str">
        <f>IFERROR(IF(VLOOKUP(D298,#REF!,2,0)="O",0,IF(VLOOKUP(D298,#REF!,2,0)="T",1,0)),"ERROR")</f>
        <v>ERROR</v>
      </c>
      <c r="J298" t="str">
        <f t="shared" si="15"/>
        <v>408-6</v>
      </c>
      <c r="K298" s="8" t="s">
        <v>801</v>
      </c>
      <c r="L298" s="42"/>
      <c r="AF298" s="59" t="s">
        <v>55</v>
      </c>
      <c r="AG298" s="59" t="s">
        <v>1086</v>
      </c>
      <c r="AH298" s="59" t="str">
        <f t="shared" si="16"/>
        <v>22504V-1</v>
      </c>
      <c r="AI298" s="58">
        <v>0</v>
      </c>
    </row>
    <row r="299" spans="2:35" ht="15" x14ac:dyDescent="0.25">
      <c r="B299" s="12" t="s">
        <v>475</v>
      </c>
      <c r="C299" s="13" t="s">
        <v>800</v>
      </c>
      <c r="D299" s="17" t="str">
        <f>LEFT(ActiveFunds!$C299,5)</f>
        <v>780-1</v>
      </c>
      <c r="E299" t="str">
        <f>IFERROR(IF(VLOOKUP(D299,#REF!,2,0)="O",0,IF(VLOOKUP(D299,#REF!,2,0)="T",1,0)),"ERROR")</f>
        <v>ERROR</v>
      </c>
      <c r="J299" t="str">
        <f t="shared" si="15"/>
        <v>410-6</v>
      </c>
      <c r="K299" s="8" t="s">
        <v>802</v>
      </c>
      <c r="L299" s="42"/>
      <c r="AF299" s="59" t="s">
        <v>55</v>
      </c>
      <c r="AG299" s="59" t="s">
        <v>1087</v>
      </c>
      <c r="AH299" s="59" t="str">
        <f t="shared" si="16"/>
        <v>22505H-1</v>
      </c>
      <c r="AI299" s="58">
        <v>0</v>
      </c>
    </row>
    <row r="300" spans="2:35" ht="15" x14ac:dyDescent="0.25">
      <c r="B300" s="14" t="s">
        <v>479</v>
      </c>
      <c r="C300" s="15" t="s">
        <v>167</v>
      </c>
      <c r="D300" s="16" t="str">
        <f>LEFT(ActiveFunds!$C300,5)</f>
        <v>001-1</v>
      </c>
      <c r="E300" t="str">
        <f>IFERROR(IF(VLOOKUP(D300,#REF!,2,0)="O",0,IF(VLOOKUP(D300,#REF!,2,0)="T",1,0)),"ERROR")</f>
        <v>ERROR</v>
      </c>
      <c r="J300" t="str">
        <f t="shared" si="15"/>
        <v>411-6</v>
      </c>
      <c r="K300" s="8" t="s">
        <v>803</v>
      </c>
      <c r="L300" s="42"/>
      <c r="AF300" s="59" t="s">
        <v>55</v>
      </c>
      <c r="AG300" s="59" t="s">
        <v>1088</v>
      </c>
      <c r="AH300" s="59" t="str">
        <f t="shared" si="16"/>
        <v>225086-1</v>
      </c>
      <c r="AI300" s="58">
        <v>0</v>
      </c>
    </row>
    <row r="301" spans="2:35" ht="15" x14ac:dyDescent="0.25">
      <c r="B301" s="12" t="s">
        <v>479</v>
      </c>
      <c r="C301" s="13" t="s">
        <v>172</v>
      </c>
      <c r="D301" s="17" t="str">
        <f>LEFT(ActiveFunds!$C301,5)</f>
        <v>001-2</v>
      </c>
      <c r="E301" t="str">
        <f>IFERROR(IF(VLOOKUP(D301,#REF!,2,0)="O",0,IF(VLOOKUP(D301,#REF!,2,0)="T",1,0)),"ERROR")</f>
        <v>ERROR</v>
      </c>
      <c r="J301" t="str">
        <f t="shared" si="15"/>
        <v>413-6</v>
      </c>
      <c r="K301" s="8" t="s">
        <v>500</v>
      </c>
      <c r="L301" s="42"/>
      <c r="AF301" s="59" t="s">
        <v>55</v>
      </c>
      <c r="AG301" s="59" t="s">
        <v>1089</v>
      </c>
      <c r="AH301" s="59" t="str">
        <f t="shared" si="16"/>
        <v>22509M-1</v>
      </c>
      <c r="AI301" s="58">
        <v>0</v>
      </c>
    </row>
    <row r="302" spans="2:35" ht="15" x14ac:dyDescent="0.25">
      <c r="B302" s="14" t="s">
        <v>479</v>
      </c>
      <c r="C302" s="15" t="s">
        <v>319</v>
      </c>
      <c r="D302" s="16" t="str">
        <f>LEFT(ActiveFunds!$C302,5)</f>
        <v>01F-6</v>
      </c>
      <c r="E302" t="str">
        <f>IFERROR(IF(VLOOKUP(D302,#REF!,2,0)="O",0,IF(VLOOKUP(D302,#REF!,2,0)="T",1,0)),"ERROR")</f>
        <v>ERROR</v>
      </c>
      <c r="J302" t="str">
        <f t="shared" si="15"/>
        <v>415-1</v>
      </c>
      <c r="K302" s="8" t="s">
        <v>624</v>
      </c>
      <c r="L302" s="42"/>
      <c r="AF302" s="59" t="s">
        <v>55</v>
      </c>
      <c r="AG302" s="59" t="s">
        <v>1052</v>
      </c>
      <c r="AH302" s="59" t="str">
        <f t="shared" si="16"/>
        <v>225141-6</v>
      </c>
      <c r="AI302" s="58">
        <v>0</v>
      </c>
    </row>
    <row r="303" spans="2:35" ht="15" x14ac:dyDescent="0.25">
      <c r="B303" s="12" t="s">
        <v>479</v>
      </c>
      <c r="C303" s="13" t="s">
        <v>383</v>
      </c>
      <c r="D303" s="17" t="str">
        <f>LEFT(ActiveFunds!$C303,5)</f>
        <v>03B-1</v>
      </c>
      <c r="E303" t="str">
        <f>IFERROR(IF(VLOOKUP(D303,#REF!,2,0)="O",0,IF(VLOOKUP(D303,#REF!,2,0)="T",1,0)),"ERROR")</f>
        <v>ERROR</v>
      </c>
      <c r="J303" t="str">
        <f t="shared" si="15"/>
        <v>416-6</v>
      </c>
      <c r="K303" s="8" t="s">
        <v>804</v>
      </c>
      <c r="L303" s="42"/>
      <c r="AF303" s="59" t="s">
        <v>55</v>
      </c>
      <c r="AG303" s="59" t="s">
        <v>1090</v>
      </c>
      <c r="AH303" s="59" t="str">
        <f t="shared" si="16"/>
        <v>22514B-1</v>
      </c>
      <c r="AI303" s="58">
        <v>0</v>
      </c>
    </row>
    <row r="304" spans="2:35" ht="15" x14ac:dyDescent="0.25">
      <c r="B304" s="14" t="s">
        <v>479</v>
      </c>
      <c r="C304" s="15" t="s">
        <v>337</v>
      </c>
      <c r="D304" s="16" t="str">
        <f>LEFT(ActiveFunds!$C304,5)</f>
        <v>03K-6</v>
      </c>
      <c r="E304" t="str">
        <f>IFERROR(IF(VLOOKUP(D304,#REF!,2,0)="O",0,IF(VLOOKUP(D304,#REF!,2,0)="T",1,0)),"ERROR")</f>
        <v>ERROR</v>
      </c>
      <c r="J304" t="str">
        <f t="shared" si="15"/>
        <v>418-1</v>
      </c>
      <c r="K304" s="8" t="s">
        <v>313</v>
      </c>
      <c r="L304" s="42"/>
      <c r="AF304" s="59" t="s">
        <v>55</v>
      </c>
      <c r="AG304" s="59" t="s">
        <v>1091</v>
      </c>
      <c r="AH304" s="59" t="str">
        <f t="shared" si="16"/>
        <v>22514W-6</v>
      </c>
      <c r="AI304" s="58">
        <v>0</v>
      </c>
    </row>
    <row r="305" spans="2:35" ht="15" x14ac:dyDescent="0.25">
      <c r="B305" s="12" t="s">
        <v>479</v>
      </c>
      <c r="C305" s="13" t="s">
        <v>562</v>
      </c>
      <c r="D305" s="17" t="str">
        <f>LEFT(ActiveFunds!$C305,5)</f>
        <v>095-1</v>
      </c>
      <c r="E305" t="str">
        <f>IFERROR(IF(VLOOKUP(D305,#REF!,2,0)="O",0,IF(VLOOKUP(D305,#REF!,2,0)="T",1,0)),"ERROR")</f>
        <v>ERROR</v>
      </c>
      <c r="J305" t="str">
        <f t="shared" si="15"/>
        <v>419-1</v>
      </c>
      <c r="K305" s="7" t="s">
        <v>626</v>
      </c>
      <c r="L305" s="42"/>
      <c r="AF305" s="59" t="s">
        <v>55</v>
      </c>
      <c r="AG305" s="59" t="s">
        <v>936</v>
      </c>
      <c r="AH305" s="59" t="str">
        <f t="shared" si="16"/>
        <v>225173-1</v>
      </c>
      <c r="AI305" s="58">
        <v>0</v>
      </c>
    </row>
    <row r="306" spans="2:35" ht="15" x14ac:dyDescent="0.25">
      <c r="B306" s="14" t="s">
        <v>479</v>
      </c>
      <c r="C306" s="15" t="s">
        <v>676</v>
      </c>
      <c r="D306" s="16" t="str">
        <f>LEFT(ActiveFunds!$C306,5)</f>
        <v>162-1</v>
      </c>
      <c r="E306" t="str">
        <f>IFERROR(IF(VLOOKUP(D306,#REF!,2,0)="O",0,IF(VLOOKUP(D306,#REF!,2,0)="T",1,0)),"ERROR")</f>
        <v>ERROR</v>
      </c>
      <c r="J306" t="str">
        <f t="shared" si="15"/>
        <v>419-6</v>
      </c>
      <c r="K306" s="8" t="s">
        <v>627</v>
      </c>
      <c r="L306" s="42"/>
      <c r="AF306" s="59" t="s">
        <v>55</v>
      </c>
      <c r="AG306" s="59" t="s">
        <v>1092</v>
      </c>
      <c r="AH306" s="59" t="str">
        <f t="shared" si="16"/>
        <v>225210-6</v>
      </c>
      <c r="AI306" s="58">
        <v>0</v>
      </c>
    </row>
    <row r="307" spans="2:35" ht="15" x14ac:dyDescent="0.25">
      <c r="B307" s="12" t="s">
        <v>479</v>
      </c>
      <c r="C307" s="13" t="s">
        <v>677</v>
      </c>
      <c r="D307" s="17" t="str">
        <f>LEFT(ActiveFunds!$C307,5)</f>
        <v>163-1</v>
      </c>
      <c r="E307" t="str">
        <f>IFERROR(IF(VLOOKUP(D307,#REF!,2,0)="O",0,IF(VLOOKUP(D307,#REF!,2,0)="T",1,0)),"ERROR")</f>
        <v>ERROR</v>
      </c>
      <c r="J307" t="str">
        <f t="shared" si="15"/>
        <v>421-6</v>
      </c>
      <c r="K307" s="7" t="s">
        <v>629</v>
      </c>
      <c r="L307" s="42"/>
      <c r="AF307" s="59" t="s">
        <v>55</v>
      </c>
      <c r="AG307" s="59" t="s">
        <v>1019</v>
      </c>
      <c r="AH307" s="59" t="str">
        <f t="shared" si="16"/>
        <v>22521C-6</v>
      </c>
      <c r="AI307" s="58">
        <v>0</v>
      </c>
    </row>
    <row r="308" spans="2:35" ht="15" x14ac:dyDescent="0.25">
      <c r="B308" s="14" t="s">
        <v>479</v>
      </c>
      <c r="C308" s="15" t="s">
        <v>779</v>
      </c>
      <c r="D308" s="16" t="str">
        <f>LEFT(ActiveFunds!$C308,5)</f>
        <v>234-1</v>
      </c>
      <c r="E308" t="str">
        <f>IFERROR(IF(VLOOKUP(D308,#REF!,2,0)="O",0,IF(VLOOKUP(D308,#REF!,2,0)="T",1,0)),"ERROR")</f>
        <v>ERROR</v>
      </c>
      <c r="J308" t="str">
        <f t="shared" si="15"/>
        <v>422-6</v>
      </c>
      <c r="K308" s="7" t="s">
        <v>737</v>
      </c>
      <c r="L308" s="42"/>
      <c r="AF308" s="59" t="s">
        <v>55</v>
      </c>
      <c r="AG308" s="59" t="s">
        <v>1093</v>
      </c>
      <c r="AH308" s="59" t="str">
        <f t="shared" si="16"/>
        <v>225225-1</v>
      </c>
      <c r="AI308" s="58">
        <v>0</v>
      </c>
    </row>
    <row r="309" spans="2:35" ht="15" x14ac:dyDescent="0.25">
      <c r="B309" s="12" t="s">
        <v>479</v>
      </c>
      <c r="C309" s="13" t="s">
        <v>784</v>
      </c>
      <c r="D309" s="17" t="str">
        <f>LEFT(ActiveFunds!$C309,5)</f>
        <v>262-1</v>
      </c>
      <c r="E309" t="str">
        <f>IFERROR(IF(VLOOKUP(D309,#REF!,2,0)="O",0,IF(VLOOKUP(D309,#REF!,2,0)="T",1,0)),"ERROR")</f>
        <v>ERROR</v>
      </c>
      <c r="J309" t="str">
        <f t="shared" si="15"/>
        <v>424-6</v>
      </c>
      <c r="K309" s="7" t="s">
        <v>538</v>
      </c>
      <c r="L309" s="42"/>
      <c r="AF309" s="59" t="s">
        <v>55</v>
      </c>
      <c r="AG309" s="59" t="s">
        <v>1053</v>
      </c>
      <c r="AH309" s="59" t="str">
        <f t="shared" si="16"/>
        <v>225226-6</v>
      </c>
      <c r="AI309" s="58">
        <v>0</v>
      </c>
    </row>
    <row r="310" spans="2:35" ht="15" x14ac:dyDescent="0.25">
      <c r="B310" s="14" t="s">
        <v>479</v>
      </c>
      <c r="C310" s="15" t="s">
        <v>805</v>
      </c>
      <c r="D310" s="16" t="str">
        <f>LEFT(ActiveFunds!$C310,5)</f>
        <v>445-6</v>
      </c>
      <c r="E310" t="str">
        <f>IFERROR(IF(VLOOKUP(D310,#REF!,2,0)="O",0,IF(VLOOKUP(D310,#REF!,2,0)="T",1,0)),"ERROR")</f>
        <v>ERROR</v>
      </c>
      <c r="J310" t="str">
        <f t="shared" si="15"/>
        <v>433-6</v>
      </c>
      <c r="K310" s="8" t="s">
        <v>668</v>
      </c>
      <c r="L310" s="42"/>
      <c r="AF310" s="59" t="s">
        <v>55</v>
      </c>
      <c r="AG310" s="59" t="s">
        <v>1094</v>
      </c>
      <c r="AH310" s="59" t="str">
        <f t="shared" si="16"/>
        <v>225447-6</v>
      </c>
      <c r="AI310" s="58">
        <v>0</v>
      </c>
    </row>
    <row r="311" spans="2:35" ht="15" x14ac:dyDescent="0.25">
      <c r="B311" s="12" t="s">
        <v>479</v>
      </c>
      <c r="C311" s="13" t="s">
        <v>748</v>
      </c>
      <c r="D311" s="17" t="str">
        <f>LEFT(ActiveFunds!$C311,5)</f>
        <v>608-1</v>
      </c>
      <c r="E311" t="str">
        <f>IFERROR(IF(VLOOKUP(D311,#REF!,2,0)="O",0,IF(VLOOKUP(D311,#REF!,2,0)="T",1,0)),"ERROR")</f>
        <v>ERROR</v>
      </c>
      <c r="J311" t="str">
        <f t="shared" si="15"/>
        <v>436-6</v>
      </c>
      <c r="K311" s="8" t="s">
        <v>630</v>
      </c>
      <c r="L311" s="42"/>
      <c r="AF311" s="59" t="s">
        <v>55</v>
      </c>
      <c r="AG311" s="59" t="s">
        <v>1095</v>
      </c>
      <c r="AH311" s="59" t="str">
        <f t="shared" si="16"/>
        <v>225515-6</v>
      </c>
      <c r="AI311" s="58">
        <v>0</v>
      </c>
    </row>
    <row r="312" spans="2:35" ht="15" x14ac:dyDescent="0.25">
      <c r="B312" s="14" t="s">
        <v>479</v>
      </c>
      <c r="C312" s="15" t="s">
        <v>806</v>
      </c>
      <c r="D312" s="16" t="str">
        <f>LEFT(ActiveFunds!$C312,5)</f>
        <v>608-2</v>
      </c>
      <c r="E312" t="str">
        <f>IFERROR(IF(VLOOKUP(D312,#REF!,2,0)="O",0,IF(VLOOKUP(D312,#REF!,2,0)="T",1,0)),"ERROR")</f>
        <v>ERROR</v>
      </c>
      <c r="J312" t="str">
        <f t="shared" si="15"/>
        <v>438-6</v>
      </c>
      <c r="K312" s="7" t="s">
        <v>657</v>
      </c>
      <c r="L312" s="42"/>
      <c r="AF312" s="59" t="s">
        <v>56</v>
      </c>
      <c r="AG312" s="59" t="s">
        <v>887</v>
      </c>
      <c r="AH312" s="59" t="str">
        <f t="shared" si="16"/>
        <v>227001-1</v>
      </c>
      <c r="AI312" s="58">
        <v>0</v>
      </c>
    </row>
    <row r="313" spans="2:35" ht="15" x14ac:dyDescent="0.25">
      <c r="B313" s="12" t="s">
        <v>479</v>
      </c>
      <c r="C313" s="13" t="s">
        <v>807</v>
      </c>
      <c r="D313" s="17" t="str">
        <f>LEFT(ActiveFunds!$C313,5)</f>
        <v>608-3</v>
      </c>
      <c r="E313" t="str">
        <f>IFERROR(IF(VLOOKUP(D313,#REF!,2,0)="O",0,IF(VLOOKUP(D313,#REF!,2,0)="T",1,0)),"ERROR")</f>
        <v>ERROR</v>
      </c>
      <c r="J313" t="str">
        <f t="shared" si="15"/>
        <v>439-6</v>
      </c>
      <c r="K313" s="8" t="s">
        <v>658</v>
      </c>
      <c r="L313" s="42"/>
      <c r="AF313" s="59" t="s">
        <v>56</v>
      </c>
      <c r="AG313" s="59" t="s">
        <v>908</v>
      </c>
      <c r="AH313" s="59" t="str">
        <f t="shared" si="16"/>
        <v>227001-7</v>
      </c>
      <c r="AI313" s="58">
        <v>0</v>
      </c>
    </row>
    <row r="314" spans="2:35" ht="15" x14ac:dyDescent="0.25">
      <c r="B314" s="14" t="s">
        <v>479</v>
      </c>
      <c r="C314" s="15" t="s">
        <v>808</v>
      </c>
      <c r="D314" s="16" t="str">
        <f>LEFT(ActiveFunds!$C314,5)</f>
        <v>608-6</v>
      </c>
      <c r="E314" t="str">
        <f>IFERROR(IF(VLOOKUP(D314,#REF!,2,0)="O",0,IF(VLOOKUP(D314,#REF!,2,0)="T",1,0)),"ERROR")</f>
        <v>ERROR</v>
      </c>
      <c r="J314" t="str">
        <f t="shared" si="15"/>
        <v>440-6</v>
      </c>
      <c r="K314" s="8" t="s">
        <v>810</v>
      </c>
      <c r="L314" s="42"/>
      <c r="AF314" s="59" t="s">
        <v>56</v>
      </c>
      <c r="AG314" s="59" t="s">
        <v>1069</v>
      </c>
      <c r="AH314" s="59" t="str">
        <f t="shared" si="16"/>
        <v>22702K-1</v>
      </c>
      <c r="AI314" s="58">
        <v>0</v>
      </c>
    </row>
    <row r="315" spans="2:35" ht="15" x14ac:dyDescent="0.25">
      <c r="B315" s="12" t="s">
        <v>479</v>
      </c>
      <c r="C315" s="13" t="s">
        <v>809</v>
      </c>
      <c r="D315" s="17" t="str">
        <f>LEFT(ActiveFunds!$C315,5)</f>
        <v>608-9</v>
      </c>
      <c r="E315" t="str">
        <f>IFERROR(IF(VLOOKUP(D315,#REF!,2,0)="O",0,IF(VLOOKUP(D315,#REF!,2,0)="T",1,0)),"ERROR")</f>
        <v>ERROR</v>
      </c>
      <c r="J315" t="str">
        <f t="shared" si="15"/>
        <v>441-1</v>
      </c>
      <c r="K315" s="7" t="s">
        <v>478</v>
      </c>
      <c r="L315" s="42"/>
      <c r="AF315" s="59" t="s">
        <v>56</v>
      </c>
      <c r="AG315" s="59" t="s">
        <v>1084</v>
      </c>
      <c r="AH315" s="59" t="str">
        <f t="shared" si="16"/>
        <v>22703M-1</v>
      </c>
      <c r="AI315" s="58">
        <v>0</v>
      </c>
    </row>
    <row r="316" spans="2:35" ht="15" x14ac:dyDescent="0.25">
      <c r="B316" s="14" t="s">
        <v>479</v>
      </c>
      <c r="C316" s="15" t="s">
        <v>660</v>
      </c>
      <c r="D316" s="16" t="str">
        <f>LEFT(ActiveFunds!$C316,5)</f>
        <v>609-1</v>
      </c>
      <c r="E316" t="str">
        <f>IFERROR(IF(VLOOKUP(D316,#REF!,2,0)="O",0,IF(VLOOKUP(D316,#REF!,2,0)="T",1,0)),"ERROR")</f>
        <v>ERROR</v>
      </c>
      <c r="J316" t="str">
        <f t="shared" si="15"/>
        <v>442-6</v>
      </c>
      <c r="K316" s="7" t="s">
        <v>286</v>
      </c>
      <c r="L316" s="42"/>
      <c r="AF316" s="59" t="s">
        <v>56</v>
      </c>
      <c r="AG316" s="59" t="s">
        <v>1096</v>
      </c>
      <c r="AH316" s="59" t="str">
        <f t="shared" si="16"/>
        <v>22711K-1</v>
      </c>
      <c r="AI316" s="58">
        <v>0</v>
      </c>
    </row>
    <row r="317" spans="2:35" ht="15" x14ac:dyDescent="0.25">
      <c r="B317" s="12" t="s">
        <v>479</v>
      </c>
      <c r="C317" s="13" t="s">
        <v>811</v>
      </c>
      <c r="D317" s="17" t="str">
        <f>LEFT(ActiveFunds!$C317,5)</f>
        <v>609-2</v>
      </c>
      <c r="E317" t="str">
        <f>IFERROR(IF(VLOOKUP(D317,#REF!,2,0)="O",0,IF(VLOOKUP(D317,#REF!,2,0)="T",1,0)),"ERROR")</f>
        <v>ERROR</v>
      </c>
      <c r="J317" t="str">
        <f t="shared" si="15"/>
        <v>443-6</v>
      </c>
      <c r="K317" s="7" t="s">
        <v>813</v>
      </c>
      <c r="L317" s="42"/>
      <c r="AF317" s="59" t="s">
        <v>56</v>
      </c>
      <c r="AG317" s="59" t="s">
        <v>1097</v>
      </c>
      <c r="AH317" s="59" t="str">
        <f t="shared" si="16"/>
        <v>22718K-1</v>
      </c>
      <c r="AI317" s="58">
        <v>0</v>
      </c>
    </row>
    <row r="318" spans="2:35" ht="15" x14ac:dyDescent="0.25">
      <c r="B318" s="14" t="s">
        <v>479</v>
      </c>
      <c r="C318" s="15" t="s">
        <v>812</v>
      </c>
      <c r="D318" s="16" t="str">
        <f>LEFT(ActiveFunds!$C318,5)</f>
        <v>609-3</v>
      </c>
      <c r="E318" t="str">
        <f>IFERROR(IF(VLOOKUP(D318,#REF!,2,0)="O",0,IF(VLOOKUP(D318,#REF!,2,0)="T",1,0)),"ERROR")</f>
        <v>ERROR</v>
      </c>
      <c r="J318" t="str">
        <f t="shared" si="15"/>
        <v>444-6</v>
      </c>
      <c r="K318" s="7" t="s">
        <v>815</v>
      </c>
      <c r="L318" s="42"/>
      <c r="AF318" s="59" t="s">
        <v>58</v>
      </c>
      <c r="AG318" s="59" t="s">
        <v>887</v>
      </c>
      <c r="AH318" s="59" t="str">
        <f t="shared" si="16"/>
        <v>235001-1</v>
      </c>
      <c r="AI318" s="58">
        <v>0</v>
      </c>
    </row>
    <row r="319" spans="2:35" ht="15" x14ac:dyDescent="0.25">
      <c r="B319" s="12" t="s">
        <v>479</v>
      </c>
      <c r="C319" s="13" t="s">
        <v>814</v>
      </c>
      <c r="D319" s="17" t="str">
        <f>LEFT(ActiveFunds!$C319,5)</f>
        <v>609-6</v>
      </c>
      <c r="E319" t="str">
        <f>IFERROR(IF(VLOOKUP(D319,#REF!,2,0)="O",0,IF(VLOOKUP(D319,#REF!,2,0)="T",1,0)),"ERROR")</f>
        <v>ERROR</v>
      </c>
      <c r="J319" t="str">
        <f t="shared" si="15"/>
        <v>445-6</v>
      </c>
      <c r="K319" s="8" t="s">
        <v>805</v>
      </c>
      <c r="L319" s="42"/>
      <c r="AF319" s="59" t="s">
        <v>58</v>
      </c>
      <c r="AG319" s="59" t="s">
        <v>907</v>
      </c>
      <c r="AH319" s="59" t="str">
        <f t="shared" si="16"/>
        <v>235001-2</v>
      </c>
      <c r="AI319" s="58">
        <v>0</v>
      </c>
    </row>
    <row r="320" spans="2:35" ht="15" x14ac:dyDescent="0.25">
      <c r="B320" s="14" t="s">
        <v>479</v>
      </c>
      <c r="C320" s="15" t="s">
        <v>816</v>
      </c>
      <c r="D320" s="16" t="str">
        <f>LEFT(ActiveFunds!$C320,5)</f>
        <v>609-9</v>
      </c>
      <c r="E320" t="str">
        <f>IFERROR(IF(VLOOKUP(D320,#REF!,2,0)="O",0,IF(VLOOKUP(D320,#REF!,2,0)="T",1,0)),"ERROR")</f>
        <v>ERROR</v>
      </c>
      <c r="J320" t="str">
        <f t="shared" si="15"/>
        <v>447-6</v>
      </c>
      <c r="K320" s="8" t="s">
        <v>438</v>
      </c>
      <c r="L320" s="42"/>
      <c r="AF320" s="59" t="s">
        <v>58</v>
      </c>
      <c r="AG320" s="59" t="s">
        <v>1098</v>
      </c>
      <c r="AH320" s="59" t="str">
        <f t="shared" si="16"/>
        <v>23501F-6</v>
      </c>
      <c r="AI320" s="58">
        <v>0</v>
      </c>
    </row>
    <row r="321" spans="2:35" ht="15" x14ac:dyDescent="0.25">
      <c r="B321" s="12" t="s">
        <v>479</v>
      </c>
      <c r="C321" s="13" t="s">
        <v>817</v>
      </c>
      <c r="D321" s="17" t="str">
        <f>LEFT(ActiveFunds!$C321,5)</f>
        <v>610-6</v>
      </c>
      <c r="E321" t="str">
        <f>IFERROR(IF(VLOOKUP(D321,#REF!,2,0)="O",0,IF(VLOOKUP(D321,#REF!,2,0)="T",1,0)),"ERROR")</f>
        <v>ERROR</v>
      </c>
      <c r="J321" t="str">
        <f t="shared" si="15"/>
        <v>448-6</v>
      </c>
      <c r="K321" s="8" t="s">
        <v>819</v>
      </c>
      <c r="L321" s="42"/>
      <c r="AF321" s="59" t="s">
        <v>58</v>
      </c>
      <c r="AG321" s="59" t="s">
        <v>1099</v>
      </c>
      <c r="AH321" s="59" t="str">
        <f t="shared" si="16"/>
        <v>23503B-1</v>
      </c>
      <c r="AI321" s="58">
        <v>0</v>
      </c>
    </row>
    <row r="322" spans="2:35" ht="15" x14ac:dyDescent="0.25">
      <c r="B322" s="14" t="s">
        <v>479</v>
      </c>
      <c r="C322" s="15" t="s">
        <v>818</v>
      </c>
      <c r="D322" s="16" t="str">
        <f>LEFT(ActiveFunds!$C322,5)</f>
        <v>881-6</v>
      </c>
      <c r="E322" t="str">
        <f>IFERROR(IF(VLOOKUP(D322,#REF!,2,0)="O",0,IF(VLOOKUP(D322,#REF!,2,0)="T",1,0)),"ERROR")</f>
        <v>ERROR</v>
      </c>
      <c r="J322" t="str">
        <f t="shared" si="15"/>
        <v>450-6</v>
      </c>
      <c r="K322" s="7" t="s">
        <v>821</v>
      </c>
      <c r="L322" s="42"/>
      <c r="AF322" s="59" t="s">
        <v>58</v>
      </c>
      <c r="AG322" s="59" t="s">
        <v>1100</v>
      </c>
      <c r="AH322" s="59" t="str">
        <f t="shared" si="16"/>
        <v>235095-1</v>
      </c>
      <c r="AI322" s="58">
        <v>0</v>
      </c>
    </row>
    <row r="323" spans="2:35" ht="15" x14ac:dyDescent="0.25">
      <c r="B323" s="12" t="s">
        <v>479</v>
      </c>
      <c r="C323" s="13" t="s">
        <v>820</v>
      </c>
      <c r="D323" s="17" t="str">
        <f>LEFT(ActiveFunds!$C323,5)</f>
        <v>883-6</v>
      </c>
      <c r="E323" t="str">
        <f>IFERROR(IF(VLOOKUP(D323,#REF!,2,0)="O",0,IF(VLOOKUP(D323,#REF!,2,0)="T",1,0)),"ERROR")</f>
        <v>ERROR</v>
      </c>
      <c r="J323" t="str">
        <f t="shared" si="15"/>
        <v>453-1</v>
      </c>
      <c r="K323" s="7" t="s">
        <v>717</v>
      </c>
      <c r="L323" s="42"/>
      <c r="AF323" s="59" t="s">
        <v>58</v>
      </c>
      <c r="AG323" s="59" t="s">
        <v>1101</v>
      </c>
      <c r="AH323" s="59" t="str">
        <f t="shared" si="16"/>
        <v>235162-1</v>
      </c>
      <c r="AI323" s="58">
        <v>0</v>
      </c>
    </row>
    <row r="324" spans="2:35" ht="15" x14ac:dyDescent="0.25">
      <c r="B324" s="14" t="s">
        <v>479</v>
      </c>
      <c r="C324" s="15" t="s">
        <v>822</v>
      </c>
      <c r="D324" s="16" t="str">
        <f>LEFT(ActiveFunds!$C324,5)</f>
        <v>885-1</v>
      </c>
      <c r="E324" t="str">
        <f>IFERROR(IF(VLOOKUP(D324,#REF!,2,0)="O",0,IF(VLOOKUP(D324,#REF!,2,0)="T",1,0)),"ERROR")</f>
        <v>ERROR</v>
      </c>
      <c r="J324" t="str">
        <f t="shared" si="15"/>
        <v>455-1</v>
      </c>
      <c r="K324" s="7" t="s">
        <v>632</v>
      </c>
      <c r="L324" s="42"/>
      <c r="AF324" s="59" t="s">
        <v>58</v>
      </c>
      <c r="AG324" s="59" t="s">
        <v>1077</v>
      </c>
      <c r="AH324" s="59" t="str">
        <f t="shared" si="16"/>
        <v>235163-1</v>
      </c>
      <c r="AI324" s="58">
        <v>0</v>
      </c>
    </row>
    <row r="325" spans="2:35" ht="15" x14ac:dyDescent="0.25">
      <c r="B325" s="12" t="s">
        <v>479</v>
      </c>
      <c r="C325" s="13" t="s">
        <v>823</v>
      </c>
      <c r="D325" s="17" t="str">
        <f>LEFT(ActiveFunds!$C325,5)</f>
        <v>892-1</v>
      </c>
      <c r="E325" t="str">
        <f>IFERROR(IF(VLOOKUP(D325,#REF!,2,0)="O",0,IF(VLOOKUP(D325,#REF!,2,0)="T",1,0)),"ERROR")</f>
        <v>ERROR</v>
      </c>
      <c r="J325" t="str">
        <f t="shared" ref="J325:J388" si="17">MID(K325,1,5)</f>
        <v>457-6</v>
      </c>
      <c r="K325" s="8" t="s">
        <v>824</v>
      </c>
      <c r="L325" s="42"/>
      <c r="AF325" s="59" t="s">
        <v>58</v>
      </c>
      <c r="AG325" s="59" t="s">
        <v>1102</v>
      </c>
      <c r="AH325" s="59" t="str">
        <f t="shared" si="16"/>
        <v>235234-1</v>
      </c>
      <c r="AI325" s="58">
        <v>0</v>
      </c>
    </row>
    <row r="326" spans="2:35" ht="15" x14ac:dyDescent="0.25">
      <c r="B326" s="14" t="s">
        <v>482</v>
      </c>
      <c r="C326" s="15" t="s">
        <v>167</v>
      </c>
      <c r="D326" s="16" t="str">
        <f>LEFT(ActiveFunds!$C326,5)</f>
        <v>001-1</v>
      </c>
      <c r="E326" t="str">
        <f>IFERROR(IF(VLOOKUP(D326,#REF!,2,0)="O",0,IF(VLOOKUP(D326,#REF!,2,0)="T",1,0)),"ERROR")</f>
        <v>ERROR</v>
      </c>
      <c r="J326" t="str">
        <f t="shared" si="17"/>
        <v>458-1</v>
      </c>
      <c r="K326" s="8" t="s">
        <v>722</v>
      </c>
      <c r="L326" s="42"/>
      <c r="AF326" s="59" t="s">
        <v>58</v>
      </c>
      <c r="AG326" s="59" t="s">
        <v>1103</v>
      </c>
      <c r="AH326" s="59" t="str">
        <f t="shared" ref="AH326:AH389" si="18">AF326&amp;AG326</f>
        <v>235262-1</v>
      </c>
      <c r="AI326" s="58">
        <v>0</v>
      </c>
    </row>
    <row r="327" spans="2:35" ht="15" x14ac:dyDescent="0.25">
      <c r="B327" s="12" t="s">
        <v>482</v>
      </c>
      <c r="C327" s="13" t="s">
        <v>302</v>
      </c>
      <c r="D327" s="17" t="str">
        <f>LEFT(ActiveFunds!$C327,5)</f>
        <v>003-1</v>
      </c>
      <c r="E327" t="str">
        <f>IFERROR(IF(VLOOKUP(D327,#REF!,2,0)="O",0,IF(VLOOKUP(D327,#REF!,2,0)="T",1,0)),"ERROR")</f>
        <v>ERROR</v>
      </c>
      <c r="J327" t="str">
        <f t="shared" si="17"/>
        <v>458-6</v>
      </c>
      <c r="K327" s="7" t="s">
        <v>724</v>
      </c>
      <c r="L327" s="42"/>
      <c r="AF327" s="59" t="s">
        <v>58</v>
      </c>
      <c r="AG327" s="59" t="s">
        <v>1104</v>
      </c>
      <c r="AH327" s="59" t="str">
        <f t="shared" si="18"/>
        <v>235445-6</v>
      </c>
      <c r="AI327" s="58">
        <v>0</v>
      </c>
    </row>
    <row r="328" spans="2:35" ht="15" x14ac:dyDescent="0.25">
      <c r="B328" s="14" t="s">
        <v>482</v>
      </c>
      <c r="C328" s="15" t="s">
        <v>326</v>
      </c>
      <c r="D328" s="16" t="str">
        <f>LEFT(ActiveFunds!$C328,5)</f>
        <v>024-1</v>
      </c>
      <c r="E328" t="str">
        <f>IFERROR(IF(VLOOKUP(D328,#REF!,2,0)="O",0,IF(VLOOKUP(D328,#REF!,2,0)="T",1,0)),"ERROR")</f>
        <v>ERROR</v>
      </c>
      <c r="J328" t="str">
        <f t="shared" si="17"/>
        <v>458-9</v>
      </c>
      <c r="K328" s="8" t="s">
        <v>726</v>
      </c>
      <c r="L328" s="42"/>
      <c r="AF328" s="59" t="s">
        <v>58</v>
      </c>
      <c r="AG328" s="59" t="s">
        <v>898</v>
      </c>
      <c r="AH328" s="59" t="str">
        <f t="shared" si="18"/>
        <v>235608-1</v>
      </c>
      <c r="AI328" s="58">
        <v>0</v>
      </c>
    </row>
    <row r="329" spans="2:35" ht="15" x14ac:dyDescent="0.25">
      <c r="B329" s="12" t="s">
        <v>482</v>
      </c>
      <c r="C329" s="13" t="s">
        <v>332</v>
      </c>
      <c r="D329" s="17" t="str">
        <f>LEFT(ActiveFunds!$C329,5)</f>
        <v>026-1</v>
      </c>
      <c r="E329" t="str">
        <f>IFERROR(IF(VLOOKUP(D329,#REF!,2,0)="O",0,IF(VLOOKUP(D329,#REF!,2,0)="T",1,0)),"ERROR")</f>
        <v>ERROR</v>
      </c>
      <c r="J329" t="str">
        <f t="shared" si="17"/>
        <v>460-6</v>
      </c>
      <c r="K329" s="7" t="s">
        <v>825</v>
      </c>
      <c r="L329" s="42"/>
      <c r="AF329" s="59" t="s">
        <v>58</v>
      </c>
      <c r="AG329" s="59" t="s">
        <v>1105</v>
      </c>
      <c r="AH329" s="59" t="str">
        <f t="shared" si="18"/>
        <v>235608-2</v>
      </c>
      <c r="AI329" s="58">
        <v>0</v>
      </c>
    </row>
    <row r="330" spans="2:35" ht="15" x14ac:dyDescent="0.25">
      <c r="B330" s="14" t="s">
        <v>482</v>
      </c>
      <c r="C330" s="15" t="s">
        <v>337</v>
      </c>
      <c r="D330" s="16" t="str">
        <f>LEFT(ActiveFunds!$C330,5)</f>
        <v>03K-6</v>
      </c>
      <c r="E330" t="str">
        <f>IFERROR(IF(VLOOKUP(D330,#REF!,2,0)="O",0,IF(VLOOKUP(D330,#REF!,2,0)="T",1,0)),"ERROR")</f>
        <v>ERROR</v>
      </c>
      <c r="J330" t="str">
        <f t="shared" si="17"/>
        <v>461-6</v>
      </c>
      <c r="K330" s="7" t="s">
        <v>728</v>
      </c>
      <c r="L330" s="42"/>
      <c r="AF330" s="59" t="s">
        <v>58</v>
      </c>
      <c r="AG330" s="59" t="s">
        <v>1106</v>
      </c>
      <c r="AH330" s="59" t="str">
        <f t="shared" si="18"/>
        <v>235608-6</v>
      </c>
      <c r="AI330" s="58">
        <v>0</v>
      </c>
    </row>
    <row r="331" spans="2:35" ht="15" x14ac:dyDescent="0.25">
      <c r="B331" s="12" t="s">
        <v>482</v>
      </c>
      <c r="C331" s="13" t="s">
        <v>432</v>
      </c>
      <c r="D331" s="17" t="str">
        <f>LEFT(ActiveFunds!$C331,5)</f>
        <v>048-1</v>
      </c>
      <c r="E331" t="str">
        <f>IFERROR(IF(VLOOKUP(D331,#REF!,2,0)="O",0,IF(VLOOKUP(D331,#REF!,2,0)="T",1,0)),"ERROR")</f>
        <v>ERROR</v>
      </c>
      <c r="J331" t="str">
        <f t="shared" si="17"/>
        <v>466-1</v>
      </c>
      <c r="K331" s="8" t="s">
        <v>634</v>
      </c>
      <c r="L331" s="42"/>
      <c r="AF331" s="59" t="s">
        <v>58</v>
      </c>
      <c r="AG331" s="59" t="s">
        <v>899</v>
      </c>
      <c r="AH331" s="59" t="str">
        <f t="shared" si="18"/>
        <v>235609-1</v>
      </c>
      <c r="AI331" s="58">
        <v>0</v>
      </c>
    </row>
    <row r="332" spans="2:35" ht="15" x14ac:dyDescent="0.25">
      <c r="B332" s="14" t="s">
        <v>482</v>
      </c>
      <c r="C332" s="15" t="s">
        <v>436</v>
      </c>
      <c r="D332" s="16" t="str">
        <f>LEFT(ActiveFunds!$C332,5)</f>
        <v>04E-1</v>
      </c>
      <c r="E332" t="str">
        <f>IFERROR(IF(VLOOKUP(D332,#REF!,2,0)="O",0,IF(VLOOKUP(D332,#REF!,2,0)="T",1,0)),"ERROR")</f>
        <v>ERROR</v>
      </c>
      <c r="J332" t="str">
        <f t="shared" si="17"/>
        <v>468-1</v>
      </c>
      <c r="K332" s="7" t="s">
        <v>636</v>
      </c>
      <c r="L332" s="42"/>
      <c r="AF332" s="59" t="s">
        <v>58</v>
      </c>
      <c r="AG332" s="59" t="s">
        <v>1107</v>
      </c>
      <c r="AH332" s="59" t="str">
        <f t="shared" si="18"/>
        <v>235609-2</v>
      </c>
      <c r="AI332" s="58">
        <v>0</v>
      </c>
    </row>
    <row r="333" spans="2:35" ht="15" x14ac:dyDescent="0.25">
      <c r="B333" s="12" t="s">
        <v>482</v>
      </c>
      <c r="C333" s="13" t="s">
        <v>440</v>
      </c>
      <c r="D333" s="17" t="str">
        <f>LEFT(ActiveFunds!$C333,5)</f>
        <v>04F-1</v>
      </c>
      <c r="E333" t="str">
        <f>IFERROR(IF(VLOOKUP(D333,#REF!,2,0)="O",0,IF(VLOOKUP(D333,#REF!,2,0)="T",1,0)),"ERROR")</f>
        <v>ERROR</v>
      </c>
      <c r="J333" t="str">
        <f t="shared" si="17"/>
        <v>470-6</v>
      </c>
      <c r="K333" s="8" t="s">
        <v>481</v>
      </c>
      <c r="L333" s="42"/>
      <c r="AF333" s="59" t="s">
        <v>58</v>
      </c>
      <c r="AG333" s="59" t="s">
        <v>1108</v>
      </c>
      <c r="AH333" s="59" t="str">
        <f t="shared" si="18"/>
        <v>235609-6</v>
      </c>
      <c r="AI333" s="58">
        <v>0</v>
      </c>
    </row>
    <row r="334" spans="2:35" ht="15" x14ac:dyDescent="0.25">
      <c r="B334" s="14" t="s">
        <v>482</v>
      </c>
      <c r="C334" s="15" t="s">
        <v>490</v>
      </c>
      <c r="D334" s="16" t="str">
        <f>LEFT(ActiveFunds!$C334,5)</f>
        <v>06G-1</v>
      </c>
      <c r="E334" t="str">
        <f>IFERROR(IF(VLOOKUP(D334,#REF!,2,0)="O",0,IF(VLOOKUP(D334,#REF!,2,0)="T",1,0)),"ERROR")</f>
        <v>ERROR</v>
      </c>
      <c r="J334" t="str">
        <f t="shared" si="17"/>
        <v>471-6</v>
      </c>
      <c r="K334" s="7" t="s">
        <v>791</v>
      </c>
      <c r="L334" s="42"/>
      <c r="AF334" s="59" t="s">
        <v>58</v>
      </c>
      <c r="AG334" s="59" t="s">
        <v>1109</v>
      </c>
      <c r="AH334" s="59" t="str">
        <f t="shared" si="18"/>
        <v>235885-1</v>
      </c>
      <c r="AI334" s="58">
        <v>0</v>
      </c>
    </row>
    <row r="335" spans="2:35" ht="15" x14ac:dyDescent="0.25">
      <c r="B335" s="12" t="s">
        <v>482</v>
      </c>
      <c r="C335" s="13" t="s">
        <v>497</v>
      </c>
      <c r="D335" s="17" t="str">
        <f>LEFT(ActiveFunds!$C335,5)</f>
        <v>06L-1</v>
      </c>
      <c r="E335" t="str">
        <f>IFERROR(IF(VLOOKUP(D335,#REF!,2,0)="O",0,IF(VLOOKUP(D335,#REF!,2,0)="T",1,0)),"ERROR")</f>
        <v>ERROR</v>
      </c>
      <c r="J335" t="str">
        <f t="shared" si="17"/>
        <v>472-6</v>
      </c>
      <c r="K335" s="8" t="s">
        <v>637</v>
      </c>
      <c r="L335" s="42"/>
      <c r="AF335" s="59" t="s">
        <v>58</v>
      </c>
      <c r="AG335" s="59" t="s">
        <v>1110</v>
      </c>
      <c r="AH335" s="59" t="str">
        <f t="shared" si="18"/>
        <v>235892-1</v>
      </c>
      <c r="AI335" s="58">
        <v>0</v>
      </c>
    </row>
    <row r="336" spans="2:35" ht="15" x14ac:dyDescent="0.25">
      <c r="B336" s="14" t="s">
        <v>482</v>
      </c>
      <c r="C336" s="15" t="s">
        <v>499</v>
      </c>
      <c r="D336" s="16" t="str">
        <f>LEFT(ActiveFunds!$C336,5)</f>
        <v>06R-1</v>
      </c>
      <c r="E336" t="str">
        <f>IFERROR(IF(VLOOKUP(D336,#REF!,2,0)="O",0,IF(VLOOKUP(D336,#REF!,2,0)="T",1,0)),"ERROR")</f>
        <v>ERROR</v>
      </c>
      <c r="J336" t="str">
        <f t="shared" si="17"/>
        <v>480-6</v>
      </c>
      <c r="K336" s="7" t="s">
        <v>826</v>
      </c>
      <c r="L336" s="42"/>
      <c r="AF336" s="59" t="s">
        <v>59</v>
      </c>
      <c r="AG336" s="59" t="s">
        <v>887</v>
      </c>
      <c r="AH336" s="59" t="str">
        <f t="shared" si="18"/>
        <v>240001-1</v>
      </c>
      <c r="AI336" s="58">
        <v>0</v>
      </c>
    </row>
    <row r="337" spans="2:35" ht="15" x14ac:dyDescent="0.25">
      <c r="B337" s="12" t="s">
        <v>482</v>
      </c>
      <c r="C337" s="13" t="s">
        <v>502</v>
      </c>
      <c r="D337" s="17" t="str">
        <f>LEFT(ActiveFunds!$C337,5)</f>
        <v>06T-1</v>
      </c>
      <c r="E337" t="str">
        <f>IFERROR(IF(VLOOKUP(D337,#REF!,2,0)="O",0,IF(VLOOKUP(D337,#REF!,2,0)="T",1,0)),"ERROR")</f>
        <v>ERROR</v>
      </c>
      <c r="J337" t="str">
        <f t="shared" si="17"/>
        <v>483-1</v>
      </c>
      <c r="K337" s="7" t="s">
        <v>503</v>
      </c>
      <c r="L337" s="42"/>
      <c r="AF337" s="59" t="s">
        <v>59</v>
      </c>
      <c r="AG337" s="59" t="s">
        <v>1111</v>
      </c>
      <c r="AH337" s="59" t="str">
        <f t="shared" si="18"/>
        <v>240003-1</v>
      </c>
      <c r="AI337" s="58">
        <v>0</v>
      </c>
    </row>
    <row r="338" spans="2:35" ht="15" x14ac:dyDescent="0.25">
      <c r="B338" s="14" t="s">
        <v>482</v>
      </c>
      <c r="C338" s="15" t="s">
        <v>531</v>
      </c>
      <c r="D338" s="16" t="str">
        <f>LEFT(ActiveFunds!$C338,5)</f>
        <v>082-1</v>
      </c>
      <c r="E338" t="str">
        <f>IFERROR(IF(VLOOKUP(D338,#REF!,2,0)="O",0,IF(VLOOKUP(D338,#REF!,2,0)="T",1,0)),"ERROR")</f>
        <v>ERROR</v>
      </c>
      <c r="J338" t="str">
        <f t="shared" si="17"/>
        <v>484-1</v>
      </c>
      <c r="K338" s="8" t="s">
        <v>666</v>
      </c>
      <c r="L338" s="42"/>
      <c r="AF338" s="59" t="s">
        <v>59</v>
      </c>
      <c r="AG338" s="59" t="s">
        <v>1112</v>
      </c>
      <c r="AH338" s="59" t="str">
        <f t="shared" si="18"/>
        <v>240024-1</v>
      </c>
      <c r="AI338" s="58">
        <v>0</v>
      </c>
    </row>
    <row r="339" spans="2:35" ht="15" x14ac:dyDescent="0.25">
      <c r="B339" s="12" t="s">
        <v>482</v>
      </c>
      <c r="C339" s="13" t="s">
        <v>584</v>
      </c>
      <c r="D339" s="17" t="str">
        <f>LEFT(ActiveFunds!$C339,5)</f>
        <v>104-1</v>
      </c>
      <c r="E339" t="str">
        <f>IFERROR(IF(VLOOKUP(D339,#REF!,2,0)="O",0,IF(VLOOKUP(D339,#REF!,2,0)="T",1,0)),"ERROR")</f>
        <v>ERROR</v>
      </c>
      <c r="J339" t="str">
        <f t="shared" si="17"/>
        <v>485-6</v>
      </c>
      <c r="K339" s="8" t="s">
        <v>744</v>
      </c>
      <c r="L339" s="42"/>
      <c r="AF339" s="59" t="s">
        <v>59</v>
      </c>
      <c r="AG339" s="59" t="s">
        <v>1113</v>
      </c>
      <c r="AH339" s="59" t="str">
        <f t="shared" si="18"/>
        <v>240026-1</v>
      </c>
      <c r="AI339" s="58">
        <v>0</v>
      </c>
    </row>
    <row r="340" spans="2:35" ht="15" x14ac:dyDescent="0.25">
      <c r="B340" s="14" t="s">
        <v>482</v>
      </c>
      <c r="C340" s="15" t="s">
        <v>585</v>
      </c>
      <c r="D340" s="16" t="str">
        <f>LEFT(ActiveFunds!$C340,5)</f>
        <v>106-1</v>
      </c>
      <c r="E340" t="str">
        <f>IFERROR(IF(VLOOKUP(D340,#REF!,2,0)="O",0,IF(VLOOKUP(D340,#REF!,2,0)="T",1,0)),"ERROR")</f>
        <v>ERROR</v>
      </c>
      <c r="J340" t="str">
        <f t="shared" si="17"/>
        <v>495-6</v>
      </c>
      <c r="K340" s="7" t="s">
        <v>827</v>
      </c>
      <c r="L340" s="42"/>
      <c r="AF340" s="59" t="s">
        <v>59</v>
      </c>
      <c r="AG340" s="59" t="s">
        <v>1114</v>
      </c>
      <c r="AH340" s="59" t="str">
        <f t="shared" si="18"/>
        <v>24004E-1</v>
      </c>
      <c r="AI340" s="58">
        <v>0</v>
      </c>
    </row>
    <row r="341" spans="2:35" ht="15" x14ac:dyDescent="0.25">
      <c r="B341" s="12" t="s">
        <v>482</v>
      </c>
      <c r="C341" s="13" t="s">
        <v>587</v>
      </c>
      <c r="D341" s="17" t="str">
        <f>LEFT(ActiveFunds!$C341,5)</f>
        <v>106-2</v>
      </c>
      <c r="E341" t="str">
        <f>IFERROR(IF(VLOOKUP(D341,#REF!,2,0)="O",0,IF(VLOOKUP(D341,#REF!,2,0)="T",1,0)),"ERROR")</f>
        <v>ERROR</v>
      </c>
      <c r="J341" t="str">
        <f t="shared" si="17"/>
        <v>496-6</v>
      </c>
      <c r="K341" s="7" t="s">
        <v>828</v>
      </c>
      <c r="L341" s="42"/>
      <c r="AF341" s="59" t="s">
        <v>59</v>
      </c>
      <c r="AG341" s="59" t="s">
        <v>1115</v>
      </c>
      <c r="AH341" s="59" t="str">
        <f t="shared" si="18"/>
        <v>24004F-1</v>
      </c>
      <c r="AI341" s="58">
        <v>0</v>
      </c>
    </row>
    <row r="342" spans="2:35" ht="15" x14ac:dyDescent="0.25">
      <c r="B342" s="14" t="s">
        <v>482</v>
      </c>
      <c r="C342" s="15" t="s">
        <v>589</v>
      </c>
      <c r="D342" s="16" t="str">
        <f>LEFT(ActiveFunds!$C342,5)</f>
        <v>106-9</v>
      </c>
      <c r="E342" t="str">
        <f>IFERROR(IF(VLOOKUP(D342,#REF!,2,0)="O",0,IF(VLOOKUP(D342,#REF!,2,0)="T",1,"Error")),"ERROR")</f>
        <v>ERROR</v>
      </c>
      <c r="J342" t="str">
        <f t="shared" si="17"/>
        <v>497-6</v>
      </c>
      <c r="K342" s="7" t="s">
        <v>746</v>
      </c>
      <c r="L342" s="42"/>
      <c r="AF342" s="59" t="s">
        <v>59</v>
      </c>
      <c r="AG342" s="59" t="s">
        <v>1116</v>
      </c>
      <c r="AH342" s="59" t="str">
        <f t="shared" si="18"/>
        <v>24006G-1</v>
      </c>
      <c r="AI342" s="58">
        <v>0</v>
      </c>
    </row>
    <row r="343" spans="2:35" ht="15" x14ac:dyDescent="0.25">
      <c r="B343" s="12" t="s">
        <v>482</v>
      </c>
      <c r="C343" s="13" t="s">
        <v>283</v>
      </c>
      <c r="D343" s="17" t="str">
        <f>LEFT(ActiveFunds!$C343,5)</f>
        <v>108-1</v>
      </c>
      <c r="E343" t="str">
        <f>IFERROR(IF(VLOOKUP(D343,#REF!,2,0)="O",0,IF(VLOOKUP(D343,#REF!,2,0)="T",1,0)),"ERROR")</f>
        <v>ERROR</v>
      </c>
      <c r="J343" t="str">
        <f t="shared" si="17"/>
        <v>501-1</v>
      </c>
      <c r="K343" s="8" t="s">
        <v>187</v>
      </c>
      <c r="L343" s="42"/>
      <c r="AF343" s="59" t="s">
        <v>59</v>
      </c>
      <c r="AG343" s="59" t="s">
        <v>1117</v>
      </c>
      <c r="AH343" s="59" t="str">
        <f t="shared" si="18"/>
        <v>24006L-1</v>
      </c>
      <c r="AI343" s="58">
        <v>0</v>
      </c>
    </row>
    <row r="344" spans="2:35" ht="15" x14ac:dyDescent="0.25">
      <c r="B344" s="14" t="s">
        <v>482</v>
      </c>
      <c r="C344" s="15" t="s">
        <v>592</v>
      </c>
      <c r="D344" s="16" t="str">
        <f>LEFT(ActiveFunds!$C344,5)</f>
        <v>108-2</v>
      </c>
      <c r="E344" t="str">
        <f>IFERROR(IF(VLOOKUP(D344,#REF!,2,0)="O",0,IF(VLOOKUP(D344,#REF!,2,0)="T",1,0)),"ERROR")</f>
        <v>ERROR</v>
      </c>
      <c r="J344" t="str">
        <f t="shared" si="17"/>
        <v>503-6</v>
      </c>
      <c r="K344" s="8" t="s">
        <v>829</v>
      </c>
      <c r="L344" s="42"/>
      <c r="AF344" s="59" t="s">
        <v>59</v>
      </c>
      <c r="AG344" s="59" t="s">
        <v>1118</v>
      </c>
      <c r="AH344" s="59" t="str">
        <f t="shared" si="18"/>
        <v>24006R-1</v>
      </c>
      <c r="AI344" s="58">
        <v>0</v>
      </c>
    </row>
    <row r="345" spans="2:35" ht="15" x14ac:dyDescent="0.25">
      <c r="B345" s="12" t="s">
        <v>482</v>
      </c>
      <c r="C345" s="13" t="s">
        <v>595</v>
      </c>
      <c r="D345" s="17" t="str">
        <f>LEFT(ActiveFunds!$C345,5)</f>
        <v>108-7</v>
      </c>
      <c r="E345" t="str">
        <f>IFERROR(IF(VLOOKUP(D345,#REF!,2,0)="O",0,IF(VLOOKUP(D345,#REF!,2,0)="T",1,0)),"ERROR")</f>
        <v>ERROR</v>
      </c>
      <c r="J345" t="str">
        <f t="shared" si="17"/>
        <v>505-6</v>
      </c>
      <c r="K345" s="8" t="s">
        <v>830</v>
      </c>
      <c r="L345" s="42"/>
      <c r="AF345" s="59" t="s">
        <v>59</v>
      </c>
      <c r="AG345" s="59" t="s">
        <v>1119</v>
      </c>
      <c r="AH345" s="59" t="str">
        <f t="shared" si="18"/>
        <v>24015V-6</v>
      </c>
      <c r="AI345" s="58">
        <v>0</v>
      </c>
    </row>
    <row r="346" spans="2:35" ht="15" x14ac:dyDescent="0.25">
      <c r="B346" s="14" t="s">
        <v>482</v>
      </c>
      <c r="C346" s="15" t="s">
        <v>663</v>
      </c>
      <c r="D346" s="16" t="str">
        <f>LEFT(ActiveFunds!$C346,5)</f>
        <v>14V-1</v>
      </c>
      <c r="E346" t="str">
        <f>IFERROR(IF(VLOOKUP(D346,#REF!,2,0)="O",0,IF(VLOOKUP(D346,#REF!,2,0)="T",1,0)),"ERROR")</f>
        <v>ERROR</v>
      </c>
      <c r="J346" t="str">
        <f t="shared" si="17"/>
        <v>507-1</v>
      </c>
      <c r="K346" s="7" t="s">
        <v>831</v>
      </c>
      <c r="L346" s="42"/>
      <c r="AF346" s="59" t="s">
        <v>59</v>
      </c>
      <c r="AG346" s="59" t="s">
        <v>1120</v>
      </c>
      <c r="AH346" s="59" t="str">
        <f t="shared" si="18"/>
        <v>24016B-6</v>
      </c>
      <c r="AI346" s="58">
        <v>0</v>
      </c>
    </row>
    <row r="347" spans="2:35" ht="15" x14ac:dyDescent="0.25">
      <c r="B347" s="12" t="s">
        <v>482</v>
      </c>
      <c r="C347" s="13" t="s">
        <v>674</v>
      </c>
      <c r="D347" s="17" t="str">
        <f>LEFT(ActiveFunds!$C347,5)</f>
        <v>15V-6</v>
      </c>
      <c r="E347" t="str">
        <f>IFERROR(IF(VLOOKUP(D347,#REF!,2,0)="O",0,IF(VLOOKUP(D347,#REF!,2,0)="T",1,0)),"ERROR")</f>
        <v>ERROR</v>
      </c>
      <c r="J347" t="str">
        <f t="shared" si="17"/>
        <v>508-6</v>
      </c>
      <c r="K347" s="7" t="s">
        <v>832</v>
      </c>
      <c r="L347" s="42"/>
      <c r="AF347" s="59" t="s">
        <v>59</v>
      </c>
      <c r="AG347" s="59" t="s">
        <v>1121</v>
      </c>
      <c r="AH347" s="59" t="str">
        <f t="shared" si="18"/>
        <v>24016M-6</v>
      </c>
      <c r="AI347" s="58">
        <v>0</v>
      </c>
    </row>
    <row r="348" spans="2:35" ht="15" x14ac:dyDescent="0.25">
      <c r="B348" s="14" t="s">
        <v>482</v>
      </c>
      <c r="C348" s="15" t="s">
        <v>683</v>
      </c>
      <c r="D348" s="16" t="str">
        <f>LEFT(ActiveFunds!$C348,5)</f>
        <v>16B-6</v>
      </c>
      <c r="E348" t="str">
        <f>IFERROR(IF(VLOOKUP(D348,#REF!,2,0)="O",0,IF(VLOOKUP(D348,#REF!,2,0)="T",1,0)),"ERROR")</f>
        <v>ERROR</v>
      </c>
      <c r="J348" t="str">
        <f t="shared" si="17"/>
        <v>511-1</v>
      </c>
      <c r="K348" s="8" t="s">
        <v>833</v>
      </c>
      <c r="L348" s="42"/>
      <c r="AF348" s="59" t="s">
        <v>59</v>
      </c>
      <c r="AG348" s="59" t="s">
        <v>1122</v>
      </c>
      <c r="AH348" s="59" t="str">
        <f t="shared" si="18"/>
        <v>240298-1</v>
      </c>
      <c r="AI348" s="58">
        <v>0</v>
      </c>
    </row>
    <row r="349" spans="2:35" ht="15" x14ac:dyDescent="0.25">
      <c r="B349" s="12" t="s">
        <v>482</v>
      </c>
      <c r="C349" s="13" t="s">
        <v>694</v>
      </c>
      <c r="D349" s="17" t="str">
        <f>LEFT(ActiveFunds!$C349,5)</f>
        <v>16M-6</v>
      </c>
      <c r="E349" t="str">
        <f>IFERROR(IF(VLOOKUP(D349,#REF!,2,0)="O",0,IF(VLOOKUP(D349,#REF!,2,0)="T",1,0)),"ERROR")</f>
        <v>ERROR</v>
      </c>
      <c r="J349" t="str">
        <f t="shared" si="17"/>
        <v>512-6</v>
      </c>
      <c r="K349" s="8" t="s">
        <v>834</v>
      </c>
      <c r="L349" s="42"/>
      <c r="AF349" s="59" t="s">
        <v>59</v>
      </c>
      <c r="AG349" s="59" t="s">
        <v>1123</v>
      </c>
      <c r="AH349" s="59" t="str">
        <f t="shared" si="18"/>
        <v>240298-6</v>
      </c>
      <c r="AI349" s="58">
        <v>0</v>
      </c>
    </row>
    <row r="350" spans="2:35" ht="15" x14ac:dyDescent="0.25">
      <c r="B350" s="14" t="s">
        <v>482</v>
      </c>
      <c r="C350" s="15" t="s">
        <v>751</v>
      </c>
      <c r="D350" s="16" t="str">
        <f>LEFT(ActiveFunds!$C350,5)</f>
        <v>201-1</v>
      </c>
      <c r="E350" t="str">
        <f>IFERROR(IF(VLOOKUP(D350,#REF!,2,0)="O",0,IF(VLOOKUP(D350,#REF!,2,0)="T",1,0)),"ERROR")</f>
        <v>ERROR</v>
      </c>
      <c r="J350" t="str">
        <f t="shared" si="17"/>
        <v>513-1</v>
      </c>
      <c r="K350" s="8" t="s">
        <v>835</v>
      </c>
      <c r="L350" s="42"/>
      <c r="AF350" s="59" t="s">
        <v>59</v>
      </c>
      <c r="AG350" s="59" t="s">
        <v>1124</v>
      </c>
      <c r="AH350" s="59" t="str">
        <f t="shared" si="18"/>
        <v>240513-1</v>
      </c>
      <c r="AI350" s="58">
        <v>0</v>
      </c>
    </row>
    <row r="351" spans="2:35" ht="15" x14ac:dyDescent="0.25">
      <c r="B351" s="12" t="s">
        <v>482</v>
      </c>
      <c r="C351" s="13" t="s">
        <v>369</v>
      </c>
      <c r="D351" s="17" t="str">
        <f>LEFT(ActiveFunds!$C351,5)</f>
        <v>277-6</v>
      </c>
      <c r="E351" t="str">
        <f>IFERROR(IF(VLOOKUP(D351,#REF!,2,0)="O",0,IF(VLOOKUP(D351,#REF!,2,0)="T",1,0)),"ERROR")</f>
        <v>ERROR</v>
      </c>
      <c r="J351" t="str">
        <f t="shared" si="17"/>
        <v>515-6</v>
      </c>
      <c r="K351" s="8" t="s">
        <v>792</v>
      </c>
      <c r="L351" s="42"/>
      <c r="AF351" s="59" t="s">
        <v>60</v>
      </c>
      <c r="AG351" s="59" t="s">
        <v>887</v>
      </c>
      <c r="AH351" s="59" t="str">
        <f t="shared" si="18"/>
        <v>245001-1</v>
      </c>
      <c r="AI351" s="58">
        <v>0</v>
      </c>
    </row>
    <row r="352" spans="2:35" ht="15" x14ac:dyDescent="0.25">
      <c r="B352" s="14" t="s">
        <v>482</v>
      </c>
      <c r="C352" s="15" t="s">
        <v>793</v>
      </c>
      <c r="D352" s="16" t="str">
        <f>LEFT(ActiveFunds!$C352,5)</f>
        <v>298-1</v>
      </c>
      <c r="E352" t="str">
        <f>IFERROR(IF(VLOOKUP(D352,#REF!,2,0)="O",0,IF(VLOOKUP(D352,#REF!,2,0)="T",1,0)),"ERROR")</f>
        <v>ERROR</v>
      </c>
      <c r="J352" t="str">
        <f t="shared" si="17"/>
        <v>516-6</v>
      </c>
      <c r="K352" s="7" t="s">
        <v>836</v>
      </c>
      <c r="L352" s="42"/>
      <c r="AF352" s="59" t="s">
        <v>60</v>
      </c>
      <c r="AG352" s="59" t="s">
        <v>907</v>
      </c>
      <c r="AH352" s="59" t="str">
        <f t="shared" si="18"/>
        <v>245001-2</v>
      </c>
      <c r="AI352" s="58">
        <v>0</v>
      </c>
    </row>
    <row r="353" spans="2:35" ht="15" x14ac:dyDescent="0.25">
      <c r="B353" s="12" t="s">
        <v>482</v>
      </c>
      <c r="C353" s="13" t="s">
        <v>794</v>
      </c>
      <c r="D353" s="17" t="str">
        <f>LEFT(ActiveFunds!$C353,5)</f>
        <v>298-6</v>
      </c>
      <c r="E353" t="str">
        <f>IFERROR(IF(VLOOKUP(D353,#REF!,2,0)="O",0,IF(VLOOKUP(D353,#REF!,2,0)="T",1,0)),"ERROR")</f>
        <v>ERROR</v>
      </c>
      <c r="J353" t="str">
        <f t="shared" si="17"/>
        <v>522-6</v>
      </c>
      <c r="K353" s="7" t="s">
        <v>837</v>
      </c>
      <c r="L353" s="42"/>
      <c r="AF353" s="59" t="s">
        <v>60</v>
      </c>
      <c r="AG353" s="59" t="s">
        <v>1082</v>
      </c>
      <c r="AH353" s="59" t="str">
        <f t="shared" si="18"/>
        <v>24503F-1</v>
      </c>
      <c r="AI353" s="58">
        <v>0</v>
      </c>
    </row>
    <row r="354" spans="2:35" ht="15" x14ac:dyDescent="0.25">
      <c r="B354" s="14" t="s">
        <v>482</v>
      </c>
      <c r="C354" s="15" t="s">
        <v>835</v>
      </c>
      <c r="D354" s="16" t="str">
        <f>LEFT(ActiveFunds!$C354,5)</f>
        <v>513-1</v>
      </c>
      <c r="E354" t="str">
        <f>IFERROR(IF(VLOOKUP(D354,#REF!,2,0)="O",0,IF(VLOOKUP(D354,#REF!,2,0)="T",1,0)),"ERROR")</f>
        <v>ERROR</v>
      </c>
      <c r="J354" t="str">
        <f t="shared" si="17"/>
        <v>523-6</v>
      </c>
      <c r="K354" s="8" t="s">
        <v>495</v>
      </c>
      <c r="L354" s="42"/>
      <c r="AF354" s="59" t="s">
        <v>60</v>
      </c>
      <c r="AG354" s="59" t="s">
        <v>1087</v>
      </c>
      <c r="AH354" s="59" t="str">
        <f t="shared" si="18"/>
        <v>24505H-1</v>
      </c>
      <c r="AI354" s="58">
        <v>0</v>
      </c>
    </row>
    <row r="355" spans="2:35" ht="15" x14ac:dyDescent="0.25">
      <c r="B355" s="12" t="s">
        <v>486</v>
      </c>
      <c r="C355" s="13" t="s">
        <v>167</v>
      </c>
      <c r="D355" s="17" t="str">
        <f>LEFT(ActiveFunds!$C355,5)</f>
        <v>001-1</v>
      </c>
      <c r="E355" t="str">
        <f>IFERROR(IF(VLOOKUP(D355,#REF!,2,0)="O",0,IF(VLOOKUP(D355,#REF!,2,0)="T",1,0)),"ERROR")</f>
        <v>ERROR</v>
      </c>
      <c r="J355" t="str">
        <f t="shared" si="17"/>
        <v>524-6</v>
      </c>
      <c r="K355" s="7" t="s">
        <v>838</v>
      </c>
      <c r="L355" s="42"/>
      <c r="AF355" s="59" t="s">
        <v>60</v>
      </c>
      <c r="AG355" s="59" t="s">
        <v>1125</v>
      </c>
      <c r="AH355" s="59" t="str">
        <f t="shared" si="18"/>
        <v>24505H-2</v>
      </c>
      <c r="AI355" s="58">
        <v>0</v>
      </c>
    </row>
    <row r="356" spans="2:35" ht="15" x14ac:dyDescent="0.25">
      <c r="B356" s="14" t="s">
        <v>486</v>
      </c>
      <c r="C356" s="15" t="s">
        <v>172</v>
      </c>
      <c r="D356" s="16" t="str">
        <f>LEFT(ActiveFunds!$C356,5)</f>
        <v>001-2</v>
      </c>
      <c r="E356" t="str">
        <f>IFERROR(IF(VLOOKUP(D356,#REF!,2,0)="O",0,IF(VLOOKUP(D356,#REF!,2,0)="T",1,0)),"ERROR")</f>
        <v>ERROR</v>
      </c>
      <c r="J356" t="str">
        <f t="shared" si="17"/>
        <v>526-6</v>
      </c>
      <c r="K356" s="8" t="s">
        <v>839</v>
      </c>
      <c r="L356" s="42"/>
      <c r="AF356" s="59" t="s">
        <v>60</v>
      </c>
      <c r="AG356" s="59" t="s">
        <v>1126</v>
      </c>
      <c r="AH356" s="59" t="str">
        <f t="shared" si="18"/>
        <v>24508H-1</v>
      </c>
      <c r="AI356" s="58">
        <v>0</v>
      </c>
    </row>
    <row r="357" spans="2:35" ht="15" x14ac:dyDescent="0.25">
      <c r="B357" s="12" t="s">
        <v>486</v>
      </c>
      <c r="C357" s="13" t="s">
        <v>390</v>
      </c>
      <c r="D357" s="17" t="str">
        <f>LEFT(ActiveFunds!$C357,5)</f>
        <v>03F-1</v>
      </c>
      <c r="E357" t="str">
        <f>IFERROR(IF(VLOOKUP(D357,#REF!,2,0)="O",0,IF(VLOOKUP(D357,#REF!,2,0)="T",1,0)),"ERROR")</f>
        <v>ERROR</v>
      </c>
      <c r="J357" t="str">
        <f t="shared" si="17"/>
        <v>528-6</v>
      </c>
      <c r="K357" s="8" t="s">
        <v>840</v>
      </c>
      <c r="L357" s="42"/>
      <c r="AF357" s="59" t="s">
        <v>60</v>
      </c>
      <c r="AG357" s="59" t="s">
        <v>1077</v>
      </c>
      <c r="AH357" s="59" t="str">
        <f t="shared" si="18"/>
        <v>245163-1</v>
      </c>
      <c r="AI357" s="58">
        <v>0</v>
      </c>
    </row>
    <row r="358" spans="2:35" ht="15" x14ac:dyDescent="0.25">
      <c r="B358" s="14" t="s">
        <v>486</v>
      </c>
      <c r="C358" s="15" t="s">
        <v>337</v>
      </c>
      <c r="D358" s="16" t="str">
        <f>LEFT(ActiveFunds!$C358,5)</f>
        <v>03K-6</v>
      </c>
      <c r="E358" t="str">
        <f>IFERROR(IF(VLOOKUP(D358,#REF!,2,0)="O",0,IF(VLOOKUP(D358,#REF!,2,0)="T",1,0)),"ERROR")</f>
        <v>ERROR</v>
      </c>
      <c r="J358" t="str">
        <f t="shared" si="17"/>
        <v>532-1</v>
      </c>
      <c r="K358" s="7" t="s">
        <v>188</v>
      </c>
      <c r="L358" s="42"/>
      <c r="AF358" s="59" t="s">
        <v>60</v>
      </c>
      <c r="AG358" s="59" t="s">
        <v>944</v>
      </c>
      <c r="AH358" s="59" t="str">
        <f t="shared" si="18"/>
        <v>245217-1</v>
      </c>
      <c r="AI358" s="58">
        <v>0</v>
      </c>
    </row>
    <row r="359" spans="2:35" ht="15" x14ac:dyDescent="0.25">
      <c r="B359" s="12" t="s">
        <v>486</v>
      </c>
      <c r="C359" s="13" t="s">
        <v>472</v>
      </c>
      <c r="D359" s="17" t="str">
        <f>LEFT(ActiveFunds!$C359,5)</f>
        <v>05H-1</v>
      </c>
      <c r="E359" t="str">
        <f>IFERROR(IF(VLOOKUP(D359,#REF!,2,0)="O",0,IF(VLOOKUP(D359,#REF!,2,0)="T",1,0)),"ERROR")</f>
        <v>ERROR</v>
      </c>
      <c r="J359" t="str">
        <f t="shared" si="17"/>
        <v>536-6</v>
      </c>
      <c r="K359" s="8" t="s">
        <v>841</v>
      </c>
      <c r="L359" s="42"/>
      <c r="AF359" s="59" t="s">
        <v>61</v>
      </c>
      <c r="AG359" s="59" t="s">
        <v>887</v>
      </c>
      <c r="AH359" s="59" t="str">
        <f t="shared" si="18"/>
        <v>275001-1</v>
      </c>
      <c r="AI359" s="58">
        <v>0</v>
      </c>
    </row>
    <row r="360" spans="2:35" ht="15" x14ac:dyDescent="0.25">
      <c r="B360" s="14" t="s">
        <v>486</v>
      </c>
      <c r="C360" s="15" t="s">
        <v>476</v>
      </c>
      <c r="D360" s="16" t="str">
        <f>LEFT(ActiveFunds!$C360,5)</f>
        <v>05H-2</v>
      </c>
      <c r="E360" t="str">
        <f>IFERROR(IF(VLOOKUP(D360,#REF!,2,0)="O",0,IF(VLOOKUP(D360,#REF!,2,0)="T",1,0)),"ERROR")</f>
        <v>ERROR</v>
      </c>
      <c r="J360" t="str">
        <f t="shared" si="17"/>
        <v>543-1</v>
      </c>
      <c r="K360" s="8" t="s">
        <v>374</v>
      </c>
      <c r="L360" s="42"/>
      <c r="AF360" s="59" t="s">
        <v>61</v>
      </c>
      <c r="AG360" s="59" t="s">
        <v>978</v>
      </c>
      <c r="AH360" s="59" t="str">
        <f t="shared" si="18"/>
        <v>275415-1</v>
      </c>
      <c r="AI360" s="58">
        <v>0</v>
      </c>
    </row>
    <row r="361" spans="2:35" ht="15" x14ac:dyDescent="0.25">
      <c r="B361" s="12" t="s">
        <v>486</v>
      </c>
      <c r="C361" s="13" t="s">
        <v>549</v>
      </c>
      <c r="D361" s="17" t="str">
        <f>LEFT(ActiveFunds!$C361,5)</f>
        <v>08H-1</v>
      </c>
      <c r="E361" t="str">
        <f>IFERROR(IF(VLOOKUP(D361,#REF!,2,0)="O",0,IF(VLOOKUP(D361,#REF!,2,0)="T",1,0)),"ERROR")</f>
        <v>ERROR</v>
      </c>
      <c r="J361" t="str">
        <f t="shared" si="17"/>
        <v>544-1</v>
      </c>
      <c r="K361" s="8" t="s">
        <v>842</v>
      </c>
      <c r="L361" s="42"/>
      <c r="AF361" s="59" t="s">
        <v>61</v>
      </c>
      <c r="AG361" s="59" t="s">
        <v>1035</v>
      </c>
      <c r="AH361" s="59" t="str">
        <f t="shared" si="18"/>
        <v>275455-1</v>
      </c>
      <c r="AI361" s="58">
        <v>0</v>
      </c>
    </row>
    <row r="362" spans="2:35" ht="15" x14ac:dyDescent="0.25">
      <c r="B362" s="14" t="s">
        <v>486</v>
      </c>
      <c r="C362" s="15" t="s">
        <v>633</v>
      </c>
      <c r="D362" s="16" t="str">
        <f>LEFT(ActiveFunds!$C362,5)</f>
        <v>12H-6</v>
      </c>
      <c r="E362" t="str">
        <f>IFERROR(IF(VLOOKUP(D362,#REF!,2,0)="O",0,IF(VLOOKUP(D362,#REF!,2,0)="T",1,0)),"ERROR")</f>
        <v>ERROR</v>
      </c>
      <c r="J362" t="str">
        <f t="shared" si="17"/>
        <v>544-6</v>
      </c>
      <c r="K362" s="7" t="s">
        <v>843</v>
      </c>
      <c r="L362" s="42"/>
      <c r="AF362" s="59" t="s">
        <v>62</v>
      </c>
      <c r="AG362" s="59" t="s">
        <v>888</v>
      </c>
      <c r="AH362" s="59" t="str">
        <f t="shared" si="18"/>
        <v>300001-0</v>
      </c>
      <c r="AI362" s="58">
        <v>0</v>
      </c>
    </row>
    <row r="363" spans="2:35" ht="15" x14ac:dyDescent="0.25">
      <c r="B363" s="12" t="s">
        <v>486</v>
      </c>
      <c r="C363" s="13" t="s">
        <v>677</v>
      </c>
      <c r="D363" s="17" t="str">
        <f>LEFT(ActiveFunds!$C363,5)</f>
        <v>163-1</v>
      </c>
      <c r="E363" t="str">
        <f>IFERROR(IF(VLOOKUP(D363,#REF!,2,0)="O",0,IF(VLOOKUP(D363,#REF!,2,0)="T",1,0)),"ERROR")</f>
        <v>ERROR</v>
      </c>
      <c r="J363" t="str">
        <f t="shared" si="17"/>
        <v>545-6</v>
      </c>
      <c r="K363" s="8" t="s">
        <v>844</v>
      </c>
      <c r="L363" s="42"/>
      <c r="AF363" s="59" t="s">
        <v>62</v>
      </c>
      <c r="AG363" s="59" t="s">
        <v>887</v>
      </c>
      <c r="AH363" s="59" t="str">
        <f t="shared" si="18"/>
        <v>300001-1</v>
      </c>
      <c r="AI363" s="58">
        <v>0</v>
      </c>
    </row>
    <row r="364" spans="2:35" ht="15" x14ac:dyDescent="0.25">
      <c r="B364" s="14" t="s">
        <v>486</v>
      </c>
      <c r="C364" s="15" t="s">
        <v>770</v>
      </c>
      <c r="D364" s="16" t="str">
        <f>LEFT(ActiveFunds!$C364,5)</f>
        <v>217-1</v>
      </c>
      <c r="E364" t="str">
        <f>IFERROR(IF(VLOOKUP(D364,#REF!,2,0)="O",0,IF(VLOOKUP(D364,#REF!,2,0)="T",1,0)),"ERROR")</f>
        <v>ERROR</v>
      </c>
      <c r="J364" t="str">
        <f t="shared" si="17"/>
        <v>546-6</v>
      </c>
      <c r="K364" s="8" t="s">
        <v>738</v>
      </c>
      <c r="L364" s="42"/>
      <c r="AF364" s="59" t="s">
        <v>62</v>
      </c>
      <c r="AG364" s="59" t="s">
        <v>907</v>
      </c>
      <c r="AH364" s="59" t="str">
        <f t="shared" si="18"/>
        <v>300001-2</v>
      </c>
      <c r="AI364" s="58">
        <v>0</v>
      </c>
    </row>
    <row r="365" spans="2:35" ht="15" x14ac:dyDescent="0.25">
      <c r="B365" s="12" t="s">
        <v>489</v>
      </c>
      <c r="C365" s="13" t="s">
        <v>167</v>
      </c>
      <c r="D365" s="17" t="str">
        <f>LEFT(ActiveFunds!$C365,5)</f>
        <v>001-1</v>
      </c>
      <c r="E365" t="str">
        <f>IFERROR(IF(VLOOKUP(D365,#REF!,2,0)="O",0,IF(VLOOKUP(D365,#REF!,2,0)="T",1,0)),"ERROR")</f>
        <v>ERROR</v>
      </c>
      <c r="J365" t="str">
        <f t="shared" si="17"/>
        <v>547-6</v>
      </c>
      <c r="K365" s="7" t="s">
        <v>740</v>
      </c>
      <c r="L365" s="42"/>
      <c r="AF365" s="59" t="s">
        <v>62</v>
      </c>
      <c r="AG365" s="59" t="s">
        <v>908</v>
      </c>
      <c r="AH365" s="59" t="str">
        <f t="shared" si="18"/>
        <v>300001-7</v>
      </c>
      <c r="AI365" s="58">
        <v>0</v>
      </c>
    </row>
    <row r="366" spans="2:35" ht="15" x14ac:dyDescent="0.25">
      <c r="B366" s="14" t="s">
        <v>489</v>
      </c>
      <c r="C366" s="15" t="s">
        <v>337</v>
      </c>
      <c r="D366" s="16" t="str">
        <f>LEFT(ActiveFunds!$C366,5)</f>
        <v>03K-6</v>
      </c>
      <c r="E366" t="str">
        <f>IFERROR(IF(VLOOKUP(D366,#REF!,2,0)="O",0,IF(VLOOKUP(D366,#REF!,2,0)="T",1,0)),"ERROR")</f>
        <v>ERROR</v>
      </c>
      <c r="J366" t="str">
        <f t="shared" si="17"/>
        <v>548-6</v>
      </c>
      <c r="K366" s="8" t="s">
        <v>845</v>
      </c>
      <c r="L366" s="42"/>
      <c r="AF366" s="59" t="s">
        <v>62</v>
      </c>
      <c r="AG366" s="59" t="s">
        <v>914</v>
      </c>
      <c r="AH366" s="59" t="str">
        <f t="shared" si="18"/>
        <v>300001-A</v>
      </c>
      <c r="AI366" s="58">
        <v>0</v>
      </c>
    </row>
    <row r="367" spans="2:35" ht="15" x14ac:dyDescent="0.25">
      <c r="B367" s="12" t="s">
        <v>489</v>
      </c>
      <c r="C367" s="13" t="s">
        <v>624</v>
      </c>
      <c r="D367" s="17" t="str">
        <f>LEFT(ActiveFunds!$C367,5)</f>
        <v>415-1</v>
      </c>
      <c r="E367" t="str">
        <f>IFERROR(IF(VLOOKUP(D367,#REF!,2,0)="O",0,IF(VLOOKUP(D367,#REF!,2,0)="T",1,0)),"ERROR")</f>
        <v>ERROR</v>
      </c>
      <c r="J367" t="str">
        <f t="shared" si="17"/>
        <v>549-2</v>
      </c>
      <c r="K367" s="7" t="s">
        <v>485</v>
      </c>
      <c r="L367" s="42"/>
      <c r="AF367" s="59" t="s">
        <v>62</v>
      </c>
      <c r="AG367" s="59" t="s">
        <v>915</v>
      </c>
      <c r="AH367" s="59" t="str">
        <f t="shared" si="18"/>
        <v>300001-C</v>
      </c>
      <c r="AI367" s="58">
        <v>0</v>
      </c>
    </row>
    <row r="368" spans="2:35" ht="15" x14ac:dyDescent="0.25">
      <c r="B368" s="14" t="s">
        <v>489</v>
      </c>
      <c r="C368" s="15" t="s">
        <v>632</v>
      </c>
      <c r="D368" s="16" t="str">
        <f>LEFT(ActiveFunds!$C368,5)</f>
        <v>455-1</v>
      </c>
      <c r="E368" t="str">
        <f>IFERROR(IF(VLOOKUP(D368,#REF!,2,0)="O",0,IF(VLOOKUP(D368,#REF!,2,0)="T",1,0)),"ERROR")</f>
        <v>ERROR</v>
      </c>
      <c r="J368" t="str">
        <f t="shared" si="17"/>
        <v>550-1</v>
      </c>
      <c r="K368" s="7" t="s">
        <v>846</v>
      </c>
      <c r="L368" s="42"/>
      <c r="AF368" s="59" t="s">
        <v>62</v>
      </c>
      <c r="AG368" s="59" t="s">
        <v>1127</v>
      </c>
      <c r="AH368" s="59" t="str">
        <f t="shared" si="18"/>
        <v>300001-D</v>
      </c>
      <c r="AI368" s="58">
        <v>0</v>
      </c>
    </row>
    <row r="369" spans="2:35" ht="15" x14ac:dyDescent="0.25">
      <c r="B369" s="12" t="s">
        <v>195</v>
      </c>
      <c r="C369" s="13" t="s">
        <v>167</v>
      </c>
      <c r="D369" s="17" t="str">
        <f>LEFT(ActiveFunds!$C369,5)</f>
        <v>001-1</v>
      </c>
      <c r="E369" t="str">
        <f>IFERROR(IF(VLOOKUP(D369,#REF!,2,0)="O",0,IF(VLOOKUP(D369,#REF!,2,0)="T",1,0)),"ERROR")</f>
        <v>ERROR</v>
      </c>
      <c r="J369" t="str">
        <f t="shared" si="17"/>
        <v>553-1</v>
      </c>
      <c r="K369" s="8" t="s">
        <v>170</v>
      </c>
      <c r="L369" s="42"/>
      <c r="AF369" s="59" t="s">
        <v>62</v>
      </c>
      <c r="AG369" s="59" t="s">
        <v>1128</v>
      </c>
      <c r="AH369" s="59" t="str">
        <f t="shared" si="18"/>
        <v>30005C-1</v>
      </c>
      <c r="AI369" s="58">
        <v>0</v>
      </c>
    </row>
    <row r="370" spans="2:35" ht="15" x14ac:dyDescent="0.25">
      <c r="B370" s="14" t="s">
        <v>195</v>
      </c>
      <c r="C370" s="15" t="s">
        <v>172</v>
      </c>
      <c r="D370" s="16" t="str">
        <f>LEFT(ActiveFunds!$C370,5)</f>
        <v>001-2</v>
      </c>
      <c r="E370" t="str">
        <f>IFERROR(IF(VLOOKUP(D370,#REF!,2,0)="O",0,IF(VLOOKUP(D370,#REF!,2,0)="T",1,0)),"ERROR")</f>
        <v>ERROR</v>
      </c>
      <c r="J370" t="str">
        <f t="shared" si="17"/>
        <v>553-6</v>
      </c>
      <c r="K370" s="7" t="s">
        <v>508</v>
      </c>
      <c r="L370" s="42"/>
      <c r="AF370" s="59" t="s">
        <v>62</v>
      </c>
      <c r="AG370" s="59" t="s">
        <v>1129</v>
      </c>
      <c r="AH370" s="59" t="str">
        <f t="shared" si="18"/>
        <v>30007W-1</v>
      </c>
      <c r="AI370" s="58">
        <v>0</v>
      </c>
    </row>
    <row r="371" spans="2:35" ht="15" x14ac:dyDescent="0.25">
      <c r="B371" s="12" t="s">
        <v>195</v>
      </c>
      <c r="C371" s="13" t="s">
        <v>288</v>
      </c>
      <c r="D371" s="17" t="str">
        <f>LEFT(ActiveFunds!$C371,5)</f>
        <v>001-3</v>
      </c>
      <c r="E371" t="str">
        <f>IFERROR(IF(VLOOKUP(D371,#REF!,2,0)="O",0,IF(VLOOKUP(D371,#REF!,2,0)="T",1,0)),"ERROR")</f>
        <v>ERROR</v>
      </c>
      <c r="J371" t="str">
        <f t="shared" si="17"/>
        <v>561-6</v>
      </c>
      <c r="K371" s="8" t="s">
        <v>847</v>
      </c>
      <c r="L371" s="42"/>
      <c r="AF371" s="59" t="s">
        <v>62</v>
      </c>
      <c r="AG371" s="59" t="s">
        <v>1130</v>
      </c>
      <c r="AH371" s="59" t="str">
        <f t="shared" si="18"/>
        <v>30008K-1</v>
      </c>
      <c r="AI371" s="58">
        <v>0</v>
      </c>
    </row>
    <row r="372" spans="2:35" ht="15" x14ac:dyDescent="0.25">
      <c r="B372" s="14" t="s">
        <v>195</v>
      </c>
      <c r="C372" s="15" t="s">
        <v>173</v>
      </c>
      <c r="D372" s="16" t="str">
        <f>LEFT(ActiveFunds!$C372,5)</f>
        <v>001-7</v>
      </c>
      <c r="E372" t="str">
        <f>IFERROR(IF(VLOOKUP(D372,#REF!,2,0)="O",0,IF(VLOOKUP(D372,#REF!,2,0)="T",1,0)),"ERROR")</f>
        <v>ERROR</v>
      </c>
      <c r="J372" t="str">
        <f t="shared" si="17"/>
        <v>562-1</v>
      </c>
      <c r="K372" s="7" t="s">
        <v>848</v>
      </c>
      <c r="L372" s="42"/>
      <c r="AF372" s="59" t="s">
        <v>62</v>
      </c>
      <c r="AG372" s="59" t="s">
        <v>1096</v>
      </c>
      <c r="AH372" s="59" t="str">
        <f t="shared" si="18"/>
        <v>30011K-1</v>
      </c>
      <c r="AI372" s="58">
        <v>0</v>
      </c>
    </row>
    <row r="373" spans="2:35" ht="15" x14ac:dyDescent="0.25">
      <c r="B373" s="12" t="s">
        <v>195</v>
      </c>
      <c r="C373" s="13" t="s">
        <v>295</v>
      </c>
      <c r="D373" s="17" t="str">
        <f>LEFT(ActiveFunds!$C373,5)</f>
        <v>001-9</v>
      </c>
      <c r="E373" t="str">
        <f>IFERROR(IF(VLOOKUP(D373,#REF!,2,0)="O",0,IF(VLOOKUP(D373,#REF!,2,0)="T",1,0)),"ERROR")</f>
        <v>ERROR</v>
      </c>
      <c r="J373" t="str">
        <f t="shared" si="17"/>
        <v>564-1</v>
      </c>
      <c r="K373" s="8" t="s">
        <v>849</v>
      </c>
      <c r="L373" s="42"/>
      <c r="AF373" s="59" t="s">
        <v>62</v>
      </c>
      <c r="AG373" s="59" t="s">
        <v>1131</v>
      </c>
      <c r="AH373" s="59" t="str">
        <f t="shared" si="18"/>
        <v>300120-1</v>
      </c>
      <c r="AI373" s="58">
        <v>0</v>
      </c>
    </row>
    <row r="374" spans="2:35" ht="15" x14ac:dyDescent="0.25">
      <c r="B374" s="14" t="s">
        <v>195</v>
      </c>
      <c r="C374" s="15" t="s">
        <v>337</v>
      </c>
      <c r="D374" s="16" t="str">
        <f>LEFT(ActiveFunds!$C374,5)</f>
        <v>03K-6</v>
      </c>
      <c r="E374" t="str">
        <f>IFERROR(IF(VLOOKUP(D374,#REF!,2,0)="O",0,IF(VLOOKUP(D374,#REF!,2,0)="T",1,0)),"ERROR")</f>
        <v>ERROR</v>
      </c>
      <c r="J374" t="str">
        <f t="shared" si="17"/>
        <v>566-1</v>
      </c>
      <c r="K374" s="8" t="s">
        <v>850</v>
      </c>
      <c r="L374" s="42"/>
      <c r="AF374" s="59" t="s">
        <v>62</v>
      </c>
      <c r="AG374" s="59" t="s">
        <v>1132</v>
      </c>
      <c r="AH374" s="59" t="str">
        <f t="shared" si="18"/>
        <v>30012E-6</v>
      </c>
      <c r="AI374" s="58">
        <v>0</v>
      </c>
    </row>
    <row r="375" spans="2:35" ht="15" x14ac:dyDescent="0.25">
      <c r="B375" s="12" t="s">
        <v>195</v>
      </c>
      <c r="C375" s="13" t="s">
        <v>468</v>
      </c>
      <c r="D375" s="17" t="str">
        <f>LEFT(ActiveFunds!$C375,5)</f>
        <v>05C-1</v>
      </c>
      <c r="E375" t="str">
        <f>IFERROR(IF(VLOOKUP(D375,#REF!,2,0)="O",0,IF(VLOOKUP(D375,#REF!,2,0)="T",1,0)),"ERROR")</f>
        <v>ERROR</v>
      </c>
      <c r="J375" t="str">
        <f t="shared" si="17"/>
        <v>569-6</v>
      </c>
      <c r="K375" s="7" t="s">
        <v>851</v>
      </c>
      <c r="L375" s="42"/>
      <c r="AF375" s="59" t="s">
        <v>62</v>
      </c>
      <c r="AG375" s="59" t="s">
        <v>1133</v>
      </c>
      <c r="AH375" s="59" t="str">
        <f t="shared" si="18"/>
        <v>30012T-1</v>
      </c>
      <c r="AI375" s="58">
        <v>0</v>
      </c>
    </row>
    <row r="376" spans="2:35" ht="15" x14ac:dyDescent="0.25">
      <c r="B376" s="14" t="s">
        <v>195</v>
      </c>
      <c r="C376" s="15" t="s">
        <v>517</v>
      </c>
      <c r="D376" s="16" t="str">
        <f>LEFT(ActiveFunds!$C376,5)</f>
        <v>07W-1</v>
      </c>
      <c r="E376" t="str">
        <f>IFERROR(IF(VLOOKUP(D376,#REF!,2,0)="O",0,IF(VLOOKUP(D376,#REF!,2,0)="T",1,0)),"ERROR")</f>
        <v>ERROR</v>
      </c>
      <c r="J376" t="str">
        <f t="shared" si="17"/>
        <v>570-6</v>
      </c>
      <c r="K376" s="7" t="s">
        <v>852</v>
      </c>
      <c r="L376" s="42"/>
      <c r="AF376" s="59" t="s">
        <v>62</v>
      </c>
      <c r="AG376" s="59" t="s">
        <v>1134</v>
      </c>
      <c r="AH376" s="59" t="str">
        <f t="shared" si="18"/>
        <v>30018T-1</v>
      </c>
      <c r="AI376" s="58">
        <v>0</v>
      </c>
    </row>
    <row r="377" spans="2:35" ht="15" x14ac:dyDescent="0.25">
      <c r="B377" s="12" t="s">
        <v>195</v>
      </c>
      <c r="C377" s="13" t="s">
        <v>553</v>
      </c>
      <c r="D377" s="17" t="str">
        <f>LEFT(ActiveFunds!$C377,5)</f>
        <v>08K-1</v>
      </c>
      <c r="E377" t="str">
        <f>IFERROR(IF(VLOOKUP(D377,#REF!,2,0)="O",0,IF(VLOOKUP(D377,#REF!,2,0)="T",1,0)),"ERROR")</f>
        <v>ERROR</v>
      </c>
      <c r="J377" t="str">
        <f t="shared" si="17"/>
        <v>571-1</v>
      </c>
      <c r="K377" s="8" t="s">
        <v>853</v>
      </c>
      <c r="L377" s="42"/>
      <c r="AF377" s="59" t="s">
        <v>62</v>
      </c>
      <c r="AG377" s="59" t="s">
        <v>1135</v>
      </c>
      <c r="AH377" s="59" t="str">
        <f t="shared" si="18"/>
        <v>30020S-1</v>
      </c>
      <c r="AI377" s="58">
        <v>0</v>
      </c>
    </row>
    <row r="378" spans="2:35" ht="15" x14ac:dyDescent="0.25">
      <c r="B378" s="14" t="s">
        <v>195</v>
      </c>
      <c r="C378" s="15" t="s">
        <v>617</v>
      </c>
      <c r="D378" s="16" t="str">
        <f>LEFT(ActiveFunds!$C378,5)</f>
        <v>11K-1</v>
      </c>
      <c r="E378" t="str">
        <f>IFERROR(IF(VLOOKUP(D378,#REF!,2,0)="O",0,IF(VLOOKUP(D378,#REF!,2,0)="T",1,0)),"ERROR")</f>
        <v>ERROR</v>
      </c>
      <c r="J378" t="str">
        <f t="shared" si="17"/>
        <v>573-6</v>
      </c>
      <c r="K378" s="8" t="s">
        <v>854</v>
      </c>
      <c r="L378" s="42"/>
      <c r="AF378" s="59" t="s">
        <v>62</v>
      </c>
      <c r="AG378" s="59" t="s">
        <v>1136</v>
      </c>
      <c r="AH378" s="59" t="str">
        <f t="shared" si="18"/>
        <v>300274-6</v>
      </c>
      <c r="AI378" s="58">
        <v>0</v>
      </c>
    </row>
    <row r="379" spans="2:35" ht="15" x14ac:dyDescent="0.25">
      <c r="B379" s="12" t="s">
        <v>195</v>
      </c>
      <c r="C379" s="13" t="s">
        <v>620</v>
      </c>
      <c r="D379" s="17" t="str">
        <f>LEFT(ActiveFunds!$C379,5)</f>
        <v>120-1</v>
      </c>
      <c r="E379" t="str">
        <f>IFERROR(IF(VLOOKUP(D379,#REF!,2,0)="O",0,IF(VLOOKUP(D379,#REF!,2,0)="T",1,0)),"ERROR")</f>
        <v>ERROR</v>
      </c>
      <c r="J379" t="str">
        <f t="shared" si="17"/>
        <v>575-6</v>
      </c>
      <c r="K379" s="8" t="s">
        <v>855</v>
      </c>
      <c r="L379" s="42"/>
      <c r="AF379" s="59" t="s">
        <v>62</v>
      </c>
      <c r="AG379" s="59" t="s">
        <v>1137</v>
      </c>
      <c r="AH379" s="59" t="str">
        <f t="shared" si="18"/>
        <v>300283-2</v>
      </c>
      <c r="AI379" s="58">
        <v>0</v>
      </c>
    </row>
    <row r="380" spans="2:35" ht="15" x14ac:dyDescent="0.25">
      <c r="B380" s="14" t="s">
        <v>195</v>
      </c>
      <c r="C380" s="15" t="s">
        <v>628</v>
      </c>
      <c r="D380" s="16" t="str">
        <f>LEFT(ActiveFunds!$C380,5)</f>
        <v>12E-6</v>
      </c>
      <c r="E380" t="str">
        <f>IFERROR(IF(VLOOKUP(D380,#REF!,2,0)="O",0,IF(VLOOKUP(D380,#REF!,2,0)="T",1,0)),"ERROR")</f>
        <v>ERROR</v>
      </c>
      <c r="J380" t="str">
        <f t="shared" si="17"/>
        <v>577-6</v>
      </c>
      <c r="K380" s="7" t="s">
        <v>669</v>
      </c>
      <c r="L380" s="42"/>
      <c r="AF380" s="59" t="s">
        <v>62</v>
      </c>
      <c r="AG380" s="59" t="s">
        <v>1045</v>
      </c>
      <c r="AH380" s="59" t="str">
        <f t="shared" si="18"/>
        <v>300315-1</v>
      </c>
      <c r="AI380" s="58">
        <v>0</v>
      </c>
    </row>
    <row r="381" spans="2:35" ht="15" x14ac:dyDescent="0.25">
      <c r="B381" s="12" t="s">
        <v>195</v>
      </c>
      <c r="C381" s="13" t="s">
        <v>638</v>
      </c>
      <c r="D381" s="17" t="str">
        <f>LEFT(ActiveFunds!$C381,5)</f>
        <v>12T-1</v>
      </c>
      <c r="E381" t="str">
        <f>IFERROR(IF(VLOOKUP(D381,#REF!,2,0)="O",0,IF(VLOOKUP(D381,#REF!,2,0)="T",1,0)),"ERROR")</f>
        <v>ERROR</v>
      </c>
      <c r="J381" t="str">
        <f t="shared" si="17"/>
        <v>578-1</v>
      </c>
      <c r="K381" s="7" t="s">
        <v>611</v>
      </c>
      <c r="L381" s="42"/>
      <c r="AF381" s="59" t="s">
        <v>62</v>
      </c>
      <c r="AG381" s="59" t="s">
        <v>1138</v>
      </c>
      <c r="AH381" s="59" t="str">
        <f t="shared" si="18"/>
        <v>300562-1</v>
      </c>
      <c r="AI381" s="58">
        <v>0</v>
      </c>
    </row>
    <row r="382" spans="2:35" ht="15" x14ac:dyDescent="0.25">
      <c r="B382" s="14" t="s">
        <v>195</v>
      </c>
      <c r="C382" s="15" t="s">
        <v>732</v>
      </c>
      <c r="D382" s="16" t="str">
        <f>LEFT(ActiveFunds!$C382,5)</f>
        <v>18T-1</v>
      </c>
      <c r="E382" t="str">
        <f>IFERROR(IF(VLOOKUP(D382,#REF!,2,0)="O",0,IF(VLOOKUP(D382,#REF!,2,0)="T",1,0)),"ERROR")</f>
        <v>ERROR</v>
      </c>
      <c r="J382" t="str">
        <f t="shared" si="17"/>
        <v>595-1</v>
      </c>
      <c r="K382" s="7" t="s">
        <v>856</v>
      </c>
      <c r="L382" s="42"/>
      <c r="AF382" s="59" t="s">
        <v>63</v>
      </c>
      <c r="AG382" s="59" t="s">
        <v>887</v>
      </c>
      <c r="AH382" s="59" t="str">
        <f t="shared" si="18"/>
        <v>303001-1</v>
      </c>
      <c r="AI382" s="58">
        <v>0</v>
      </c>
    </row>
    <row r="383" spans="2:35" ht="15" x14ac:dyDescent="0.25">
      <c r="B383" s="12" t="s">
        <v>195</v>
      </c>
      <c r="C383" s="13" t="s">
        <v>761</v>
      </c>
      <c r="D383" s="17" t="str">
        <f>LEFT(ActiveFunds!$C383,5)</f>
        <v>20S-1</v>
      </c>
      <c r="E383" t="str">
        <f>IFERROR(IF(VLOOKUP(D383,#REF!,2,0)="O",0,IF(VLOOKUP(D383,#REF!,2,0)="T",1,0)),"ERROR")</f>
        <v>ERROR</v>
      </c>
      <c r="J383" t="str">
        <f t="shared" si="17"/>
        <v>600-1</v>
      </c>
      <c r="K383" s="7" t="s">
        <v>317</v>
      </c>
      <c r="L383" s="42"/>
      <c r="AF383" s="59" t="s">
        <v>63</v>
      </c>
      <c r="AG383" s="59" t="s">
        <v>907</v>
      </c>
      <c r="AH383" s="59" t="str">
        <f t="shared" si="18"/>
        <v>303001-2</v>
      </c>
      <c r="AI383" s="58">
        <v>0</v>
      </c>
    </row>
    <row r="384" spans="2:35" ht="15" x14ac:dyDescent="0.25">
      <c r="B384" s="14" t="s">
        <v>195</v>
      </c>
      <c r="C384" s="15" t="s">
        <v>789</v>
      </c>
      <c r="D384" s="16" t="str">
        <f>LEFT(ActiveFunds!$C384,5)</f>
        <v>274-6</v>
      </c>
      <c r="E384" t="str">
        <f>IFERROR(IF(VLOOKUP(D384,#REF!,2,0)="O",0,IF(VLOOKUP(D384,#REF!,2,0)="T",1,0)),"ERROR")</f>
        <v>ERROR</v>
      </c>
      <c r="J384" t="str">
        <f t="shared" si="17"/>
        <v>600-6</v>
      </c>
      <c r="K384" s="8" t="s">
        <v>679</v>
      </c>
      <c r="L384" s="42"/>
      <c r="AF384" s="59" t="s">
        <v>63</v>
      </c>
      <c r="AG384" s="59" t="s">
        <v>908</v>
      </c>
      <c r="AH384" s="59" t="str">
        <f t="shared" si="18"/>
        <v>303001-7</v>
      </c>
      <c r="AI384" s="58">
        <v>0</v>
      </c>
    </row>
    <row r="385" spans="2:35" ht="15" x14ac:dyDescent="0.25">
      <c r="B385" s="12" t="s">
        <v>195</v>
      </c>
      <c r="C385" s="13" t="s">
        <v>790</v>
      </c>
      <c r="D385" s="17" t="str">
        <f>LEFT(ActiveFunds!$C385,5)</f>
        <v>283-2</v>
      </c>
      <c r="E385" t="str">
        <f>IFERROR(IF(VLOOKUP(D385,#REF!,2,0)="O",0,IF(VLOOKUP(D385,#REF!,2,0)="T",1,0)),"ERROR")</f>
        <v>ERROR</v>
      </c>
      <c r="J385" t="str">
        <f t="shared" si="17"/>
        <v>608-1</v>
      </c>
      <c r="K385" s="7" t="s">
        <v>748</v>
      </c>
      <c r="L385" s="42"/>
      <c r="AF385" s="59" t="s">
        <v>63</v>
      </c>
      <c r="AG385" s="59" t="s">
        <v>997</v>
      </c>
      <c r="AH385" s="59" t="str">
        <f t="shared" si="18"/>
        <v>303001-8</v>
      </c>
      <c r="AI385" s="58">
        <v>0</v>
      </c>
    </row>
    <row r="386" spans="2:35" ht="15" x14ac:dyDescent="0.25">
      <c r="B386" s="14" t="s">
        <v>195</v>
      </c>
      <c r="C386" s="15" t="s">
        <v>654</v>
      </c>
      <c r="D386" s="16" t="str">
        <f>LEFT(ActiveFunds!$C386,5)</f>
        <v>315-1</v>
      </c>
      <c r="E386" t="str">
        <f>IFERROR(IF(VLOOKUP(D386,#REF!,2,0)="O",0,IF(VLOOKUP(D386,#REF!,2,0)="T",1,0)),"ERROR")</f>
        <v>ERROR</v>
      </c>
      <c r="J386" t="str">
        <f t="shared" si="17"/>
        <v>608-2</v>
      </c>
      <c r="K386" s="8" t="s">
        <v>806</v>
      </c>
      <c r="L386" s="42"/>
      <c r="AF386" s="59" t="s">
        <v>63</v>
      </c>
      <c r="AG386" s="59" t="s">
        <v>1139</v>
      </c>
      <c r="AH386" s="59" t="str">
        <f t="shared" si="18"/>
        <v>303002-1</v>
      </c>
      <c r="AI386" s="58">
        <v>0</v>
      </c>
    </row>
    <row r="387" spans="2:35" ht="15" x14ac:dyDescent="0.25">
      <c r="B387" s="12" t="s">
        <v>195</v>
      </c>
      <c r="C387" s="13" t="s">
        <v>438</v>
      </c>
      <c r="D387" s="17" t="str">
        <f>LEFT(ActiveFunds!$C387,5)</f>
        <v>447-6</v>
      </c>
      <c r="E387" t="str">
        <f>IFERROR(IF(VLOOKUP(D387,#REF!,2,0)="O",0,IF(VLOOKUP(D387,#REF!,2,0)="T",1,0)),"ERROR")</f>
        <v>ERROR</v>
      </c>
      <c r="J387" t="str">
        <f t="shared" si="17"/>
        <v>608-3</v>
      </c>
      <c r="K387" s="7" t="s">
        <v>807</v>
      </c>
      <c r="L387" s="42"/>
      <c r="AF387" s="59" t="s">
        <v>63</v>
      </c>
      <c r="AG387" s="59" t="s">
        <v>1140</v>
      </c>
      <c r="AH387" s="59" t="str">
        <f t="shared" si="18"/>
        <v>30302G-1</v>
      </c>
      <c r="AI387" s="58">
        <v>0</v>
      </c>
    </row>
    <row r="388" spans="2:35" ht="15" x14ac:dyDescent="0.25">
      <c r="B388" s="14" t="s">
        <v>195</v>
      </c>
      <c r="C388" s="15" t="s">
        <v>834</v>
      </c>
      <c r="D388" s="16" t="str">
        <f>LEFT(ActiveFunds!$C388,5)</f>
        <v>512-6</v>
      </c>
      <c r="E388" t="str">
        <f>IFERROR(IF(VLOOKUP(D388,#REF!,2,0)="O",0,IF(VLOOKUP(D388,#REF!,2,0)="T",1,0)),"ERROR")</f>
        <v>ERROR</v>
      </c>
      <c r="J388" t="str">
        <f t="shared" si="17"/>
        <v>608-6</v>
      </c>
      <c r="K388" s="8" t="s">
        <v>808</v>
      </c>
      <c r="L388" s="42"/>
      <c r="AF388" s="59" t="s">
        <v>63</v>
      </c>
      <c r="AG388" s="59" t="s">
        <v>1141</v>
      </c>
      <c r="AH388" s="59" t="str">
        <f t="shared" si="18"/>
        <v>30302R-1</v>
      </c>
      <c r="AI388" s="58">
        <v>0</v>
      </c>
    </row>
    <row r="389" spans="2:35" ht="15" x14ac:dyDescent="0.25">
      <c r="B389" s="12" t="s">
        <v>195</v>
      </c>
      <c r="C389" s="13" t="s">
        <v>848</v>
      </c>
      <c r="D389" s="17" t="str">
        <f>LEFT(ActiveFunds!$C389,5)</f>
        <v>562-1</v>
      </c>
      <c r="E389" t="str">
        <f>IFERROR(IF(VLOOKUP(D389,#REF!,2,0)="O",0,IF(VLOOKUP(D389,#REF!,2,0)="T",1,0)),"ERROR")</f>
        <v>ERROR</v>
      </c>
      <c r="J389" t="str">
        <f t="shared" ref="J389:J452" si="19">MID(K389,1,5)</f>
        <v>608-9</v>
      </c>
      <c r="K389" s="7" t="s">
        <v>809</v>
      </c>
      <c r="L389" s="42"/>
      <c r="AF389" s="59" t="s">
        <v>63</v>
      </c>
      <c r="AG389" s="59" t="s">
        <v>1039</v>
      </c>
      <c r="AH389" s="59" t="str">
        <f t="shared" si="18"/>
        <v>30303C-1</v>
      </c>
      <c r="AI389" s="58">
        <v>0</v>
      </c>
    </row>
    <row r="390" spans="2:35" ht="15" x14ac:dyDescent="0.25">
      <c r="B390" s="14" t="s">
        <v>195</v>
      </c>
      <c r="C390" s="15" t="s">
        <v>857</v>
      </c>
      <c r="D390" s="16" t="str">
        <f>LEFT(ActiveFunds!$C390,5)</f>
        <v>800-6</v>
      </c>
      <c r="E390" t="str">
        <f>IFERROR(IF(VLOOKUP(D390,#REF!,2,0)="O",0,IF(VLOOKUP(D390,#REF!,2,0)="T",1,0)),"ERROR")</f>
        <v>ERROR</v>
      </c>
      <c r="J390" t="str">
        <f t="shared" si="19"/>
        <v>609-1</v>
      </c>
      <c r="K390" s="8" t="s">
        <v>660</v>
      </c>
      <c r="L390" s="42"/>
      <c r="AF390" s="59" t="s">
        <v>63</v>
      </c>
      <c r="AG390" s="59" t="s">
        <v>1142</v>
      </c>
      <c r="AH390" s="59" t="str">
        <f t="shared" ref="AH390:AH453" si="20">AF390&amp;AG390</f>
        <v>30303R-1</v>
      </c>
      <c r="AI390" s="58">
        <v>0</v>
      </c>
    </row>
    <row r="391" spans="2:35" ht="15" x14ac:dyDescent="0.25">
      <c r="B391" s="12" t="s">
        <v>491</v>
      </c>
      <c r="C391" s="13" t="s">
        <v>167</v>
      </c>
      <c r="D391" s="17" t="str">
        <f>LEFT(ActiveFunds!$C391,5)</f>
        <v>001-1</v>
      </c>
      <c r="E391" t="str">
        <f>IFERROR(IF(VLOOKUP(D391,#REF!,2,0)="O",0,IF(VLOOKUP(D391,#REF!,2,0)="T",1,0)),"ERROR")</f>
        <v>ERROR</v>
      </c>
      <c r="J391" t="str">
        <f t="shared" si="19"/>
        <v>609-2</v>
      </c>
      <c r="K391" s="7" t="s">
        <v>811</v>
      </c>
      <c r="L391" s="42"/>
      <c r="AF391" s="59" t="s">
        <v>63</v>
      </c>
      <c r="AG391" s="59" t="s">
        <v>1143</v>
      </c>
      <c r="AH391" s="59" t="str">
        <f t="shared" si="20"/>
        <v>30304R-2</v>
      </c>
      <c r="AI391" s="58">
        <v>0</v>
      </c>
    </row>
    <row r="392" spans="2:35" ht="15" x14ac:dyDescent="0.25">
      <c r="B392" s="14" t="s">
        <v>491</v>
      </c>
      <c r="C392" s="15" t="s">
        <v>172</v>
      </c>
      <c r="D392" s="16" t="str">
        <f>LEFT(ActiveFunds!$C392,5)</f>
        <v>001-2</v>
      </c>
      <c r="E392" t="str">
        <f>IFERROR(IF(VLOOKUP(D392,#REF!,2,0)="O",0,IF(VLOOKUP(D392,#REF!,2,0)="T",1,0)),"ERROR")</f>
        <v>ERROR</v>
      </c>
      <c r="J392" t="str">
        <f t="shared" si="19"/>
        <v>609-3</v>
      </c>
      <c r="K392" s="8" t="s">
        <v>812</v>
      </c>
      <c r="L392" s="42"/>
      <c r="AF392" s="59" t="s">
        <v>63</v>
      </c>
      <c r="AG392" s="59" t="s">
        <v>1144</v>
      </c>
      <c r="AH392" s="59" t="str">
        <f t="shared" si="20"/>
        <v>30304W-1</v>
      </c>
      <c r="AI392" s="58">
        <v>0</v>
      </c>
    </row>
    <row r="393" spans="2:35" ht="15" x14ac:dyDescent="0.25">
      <c r="B393" s="12" t="s">
        <v>491</v>
      </c>
      <c r="C393" s="13" t="s">
        <v>173</v>
      </c>
      <c r="D393" s="17" t="str">
        <f>LEFT(ActiveFunds!$C393,5)</f>
        <v>001-7</v>
      </c>
      <c r="E393" t="str">
        <f>IFERROR(IF(VLOOKUP(D393,#REF!,2,0)="O",0,IF(VLOOKUP(D393,#REF!,2,0)="T",1,0)),"ERROR")</f>
        <v>ERROR</v>
      </c>
      <c r="J393" t="str">
        <f t="shared" si="19"/>
        <v>609-6</v>
      </c>
      <c r="K393" s="7" t="s">
        <v>814</v>
      </c>
      <c r="L393" s="42"/>
      <c r="AF393" s="59" t="s">
        <v>63</v>
      </c>
      <c r="AG393" s="59" t="s">
        <v>1000</v>
      </c>
      <c r="AH393" s="59" t="str">
        <f t="shared" si="20"/>
        <v>30305R-1</v>
      </c>
      <c r="AI393" s="58">
        <v>0</v>
      </c>
    </row>
    <row r="394" spans="2:35" ht="15" x14ac:dyDescent="0.25">
      <c r="B394" s="14" t="s">
        <v>491</v>
      </c>
      <c r="C394" s="15" t="s">
        <v>174</v>
      </c>
      <c r="D394" s="16" t="str">
        <f>LEFT(ActiveFunds!$C394,5)</f>
        <v>001-8</v>
      </c>
      <c r="E394" t="str">
        <f>IFERROR(IF(VLOOKUP(D394,#REF!,2,0)="O",0,IF(VLOOKUP(D394,#REF!,2,0)="T",1,0)),"ERROR")</f>
        <v>ERROR</v>
      </c>
      <c r="J394" t="str">
        <f t="shared" si="19"/>
        <v>609-9</v>
      </c>
      <c r="K394" s="8" t="s">
        <v>816</v>
      </c>
      <c r="L394" s="42"/>
      <c r="AF394" s="59" t="s">
        <v>63</v>
      </c>
      <c r="AG394" s="59" t="s">
        <v>1145</v>
      </c>
      <c r="AH394" s="59" t="str">
        <f t="shared" si="20"/>
        <v>30309L-6</v>
      </c>
      <c r="AI394" s="58">
        <v>0</v>
      </c>
    </row>
    <row r="395" spans="2:35" ht="15" x14ac:dyDescent="0.25">
      <c r="B395" s="12" t="s">
        <v>491</v>
      </c>
      <c r="C395" s="13" t="s">
        <v>299</v>
      </c>
      <c r="D395" s="17" t="str">
        <f>LEFT(ActiveFunds!$C395,5)</f>
        <v>002-1</v>
      </c>
      <c r="E395" t="str">
        <f>IFERROR(IF(VLOOKUP(D395,#REF!,2,0)="O",0,IF(VLOOKUP(D395,#REF!,2,0)="T",1,0)),"ERROR")</f>
        <v>ERROR</v>
      </c>
      <c r="J395" t="str">
        <f t="shared" si="19"/>
        <v>610-6</v>
      </c>
      <c r="K395" s="7" t="s">
        <v>817</v>
      </c>
      <c r="L395" s="42"/>
      <c r="AF395" s="59" t="s">
        <v>63</v>
      </c>
      <c r="AG395" s="59" t="s">
        <v>933</v>
      </c>
      <c r="AH395" s="59" t="str">
        <f t="shared" si="20"/>
        <v>303125-1</v>
      </c>
      <c r="AI395" s="58">
        <v>0</v>
      </c>
    </row>
    <row r="396" spans="2:35" ht="15" x14ac:dyDescent="0.25">
      <c r="B396" s="14" t="s">
        <v>491</v>
      </c>
      <c r="C396" s="15" t="s">
        <v>343</v>
      </c>
      <c r="D396" s="16" t="str">
        <f>LEFT(ActiveFunds!$C396,5)</f>
        <v>02G-1</v>
      </c>
      <c r="E396" t="str">
        <f>IFERROR(IF(VLOOKUP(D396,#REF!,2,0)="O",0,IF(VLOOKUP(D396,#REF!,2,0)="T",1,0)),"ERROR")</f>
        <v>ERROR</v>
      </c>
      <c r="J396" t="str">
        <f t="shared" si="19"/>
        <v>614-6</v>
      </c>
      <c r="K396" s="8" t="s">
        <v>768</v>
      </c>
      <c r="L396" s="42"/>
      <c r="AF396" s="59" t="s">
        <v>63</v>
      </c>
      <c r="AG396" s="59" t="s">
        <v>1146</v>
      </c>
      <c r="AH396" s="59" t="str">
        <f t="shared" si="20"/>
        <v>30314J-6</v>
      </c>
      <c r="AI396" s="58">
        <v>0</v>
      </c>
    </row>
    <row r="397" spans="2:35" ht="15" x14ac:dyDescent="0.25">
      <c r="B397" s="12" t="s">
        <v>491</v>
      </c>
      <c r="C397" s="13" t="s">
        <v>358</v>
      </c>
      <c r="D397" s="17" t="str">
        <f>LEFT(ActiveFunds!$C397,5)</f>
        <v>02R-1</v>
      </c>
      <c r="E397" t="str">
        <f>IFERROR(IF(VLOOKUP(D397,#REF!,2,0)="O",0,IF(VLOOKUP(D397,#REF!,2,0)="T",1,0)),"ERROR")</f>
        <v>ERROR</v>
      </c>
      <c r="J397" t="str">
        <f t="shared" si="19"/>
        <v>615-6</v>
      </c>
      <c r="K397" s="7" t="s">
        <v>681</v>
      </c>
      <c r="L397" s="42"/>
      <c r="AF397" s="59" t="s">
        <v>63</v>
      </c>
      <c r="AG397" s="59" t="s">
        <v>1147</v>
      </c>
      <c r="AH397" s="59" t="str">
        <f t="shared" si="20"/>
        <v>30315M-1</v>
      </c>
      <c r="AI397" s="58">
        <v>0</v>
      </c>
    </row>
    <row r="398" spans="2:35" ht="15" x14ac:dyDescent="0.25">
      <c r="B398" s="14" t="s">
        <v>491</v>
      </c>
      <c r="C398" s="15" t="s">
        <v>386</v>
      </c>
      <c r="D398" s="16" t="str">
        <f>LEFT(ActiveFunds!$C398,5)</f>
        <v>03C-1</v>
      </c>
      <c r="E398" t="str">
        <f>IFERROR(IF(VLOOKUP(D398,#REF!,2,0)="O",0,IF(VLOOKUP(D398,#REF!,2,0)="T",1,0)),"ERROR")</f>
        <v>ERROR</v>
      </c>
      <c r="J398" t="str">
        <f t="shared" si="19"/>
        <v>616-6</v>
      </c>
      <c r="K398" s="8" t="s">
        <v>682</v>
      </c>
      <c r="L398" s="42"/>
      <c r="AF398" s="59" t="s">
        <v>63</v>
      </c>
      <c r="AG398" s="59" t="s">
        <v>1148</v>
      </c>
      <c r="AH398" s="59" t="str">
        <f t="shared" si="20"/>
        <v>30316G-6</v>
      </c>
      <c r="AI398" s="58">
        <v>0</v>
      </c>
    </row>
    <row r="399" spans="2:35" ht="15" x14ac:dyDescent="0.25">
      <c r="B399" s="12" t="s">
        <v>491</v>
      </c>
      <c r="C399" s="13" t="s">
        <v>409</v>
      </c>
      <c r="D399" s="17" t="str">
        <f>LEFT(ActiveFunds!$C399,5)</f>
        <v>03R-1</v>
      </c>
      <c r="E399" t="str">
        <f>IFERROR(IF(VLOOKUP(D399,#REF!,2,0)="O",0,IF(VLOOKUP(D399,#REF!,2,0)="T",1,0)),"ERROR")</f>
        <v>ERROR</v>
      </c>
      <c r="J399" t="str">
        <f t="shared" si="19"/>
        <v>620-6</v>
      </c>
      <c r="K399" s="8" t="s">
        <v>858</v>
      </c>
      <c r="L399" s="42"/>
      <c r="AF399" s="59" t="s">
        <v>63</v>
      </c>
      <c r="AG399" s="59" t="s">
        <v>936</v>
      </c>
      <c r="AH399" s="59" t="str">
        <f t="shared" si="20"/>
        <v>303173-1</v>
      </c>
      <c r="AI399" s="58">
        <v>0</v>
      </c>
    </row>
    <row r="400" spans="2:35" ht="15" x14ac:dyDescent="0.25">
      <c r="B400" s="14" t="s">
        <v>491</v>
      </c>
      <c r="C400" s="15" t="s">
        <v>454</v>
      </c>
      <c r="D400" s="16" t="str">
        <f>LEFT(ActiveFunds!$C400,5)</f>
        <v>04R-2</v>
      </c>
      <c r="E400" t="str">
        <f>IFERROR(IF(VLOOKUP(D400,#REF!,2,0)="O",0,IF(VLOOKUP(D400,#REF!,2,0)="T",1,0)),"ERROR")</f>
        <v>ERROR</v>
      </c>
      <c r="J400" t="str">
        <f t="shared" si="19"/>
        <v>622-6</v>
      </c>
      <c r="K400" s="7" t="s">
        <v>859</v>
      </c>
      <c r="L400" s="42"/>
      <c r="AF400" s="59" t="s">
        <v>63</v>
      </c>
      <c r="AG400" s="59" t="s">
        <v>989</v>
      </c>
      <c r="AH400" s="59" t="str">
        <f t="shared" si="20"/>
        <v>30319A-1</v>
      </c>
      <c r="AI400" s="58">
        <v>0</v>
      </c>
    </row>
    <row r="401" spans="2:35" ht="15" x14ac:dyDescent="0.25">
      <c r="B401" s="12" t="s">
        <v>491</v>
      </c>
      <c r="C401" s="13" t="s">
        <v>461</v>
      </c>
      <c r="D401" s="17" t="str">
        <f>LEFT(ActiveFunds!$C401,5)</f>
        <v>04W-1</v>
      </c>
      <c r="E401" t="str">
        <f>IFERROR(IF(VLOOKUP(D401,#REF!,2,0)="O",0,IF(VLOOKUP(D401,#REF!,2,0)="T",1,0)),"ERROR")</f>
        <v>ERROR</v>
      </c>
      <c r="J401" t="str">
        <f t="shared" si="19"/>
        <v>630-6</v>
      </c>
      <c r="K401" s="7" t="s">
        <v>684</v>
      </c>
      <c r="L401" s="42"/>
      <c r="AF401" s="59" t="s">
        <v>63</v>
      </c>
      <c r="AG401" s="59" t="s">
        <v>1149</v>
      </c>
      <c r="AH401" s="59" t="str">
        <f t="shared" si="20"/>
        <v>303202-1</v>
      </c>
      <c r="AI401" s="58">
        <v>0</v>
      </c>
    </row>
    <row r="402" spans="2:35" ht="15" x14ac:dyDescent="0.25">
      <c r="B402" s="14" t="s">
        <v>491</v>
      </c>
      <c r="C402" s="15" t="s">
        <v>177</v>
      </c>
      <c r="D402" s="16" t="str">
        <f>LEFT(ActiveFunds!$C402,5)</f>
        <v>05R-1</v>
      </c>
      <c r="E402" t="str">
        <f>IFERROR(IF(VLOOKUP(D402,#REF!,2,0)="O",0,IF(VLOOKUP(D402,#REF!,2,0)="T",1,0)),"ERROR")</f>
        <v>ERROR</v>
      </c>
      <c r="J402" t="str">
        <f t="shared" si="19"/>
        <v>631-6</v>
      </c>
      <c r="K402" s="8" t="s">
        <v>685</v>
      </c>
      <c r="L402" s="42"/>
      <c r="AF402" s="59" t="s">
        <v>63</v>
      </c>
      <c r="AG402" s="59" t="s">
        <v>1150</v>
      </c>
      <c r="AH402" s="59" t="str">
        <f t="shared" si="20"/>
        <v>303214-6</v>
      </c>
      <c r="AI402" s="58">
        <v>0</v>
      </c>
    </row>
    <row r="403" spans="2:35" ht="15" x14ac:dyDescent="0.25">
      <c r="B403" s="12" t="s">
        <v>491</v>
      </c>
      <c r="C403" s="13" t="s">
        <v>574</v>
      </c>
      <c r="D403" s="17" t="str">
        <f>LEFT(ActiveFunds!$C403,5)</f>
        <v>09L-6</v>
      </c>
      <c r="E403" t="str">
        <f>IFERROR(IF(VLOOKUP(D403,#REF!,2,0)="O",0,IF(VLOOKUP(D403,#REF!,2,0)="T",1,0)),"ERROR")</f>
        <v>ERROR</v>
      </c>
      <c r="J403" t="str">
        <f t="shared" si="19"/>
        <v>632-6</v>
      </c>
      <c r="K403" s="7" t="s">
        <v>687</v>
      </c>
      <c r="L403" s="42"/>
      <c r="AF403" s="59" t="s">
        <v>63</v>
      </c>
      <c r="AG403" s="59" t="s">
        <v>1151</v>
      </c>
      <c r="AH403" s="59" t="str">
        <f t="shared" si="20"/>
        <v>303235-1</v>
      </c>
      <c r="AI403" s="58">
        <v>0</v>
      </c>
    </row>
    <row r="404" spans="2:35" ht="15" x14ac:dyDescent="0.25">
      <c r="B404" s="14" t="s">
        <v>491</v>
      </c>
      <c r="C404" s="15" t="s">
        <v>622</v>
      </c>
      <c r="D404" s="16" t="str">
        <f>LEFT(ActiveFunds!$C404,5)</f>
        <v>125-1</v>
      </c>
      <c r="E404" t="str">
        <f>IFERROR(IF(VLOOKUP(D404,#REF!,2,0)="O",0,IF(VLOOKUP(D404,#REF!,2,0)="T",1,0)),"ERROR")</f>
        <v>ERROR</v>
      </c>
      <c r="J404" t="str">
        <f t="shared" si="19"/>
        <v>633-6</v>
      </c>
      <c r="K404" s="8" t="s">
        <v>689</v>
      </c>
      <c r="L404" s="42"/>
      <c r="AF404" s="59" t="s">
        <v>63</v>
      </c>
      <c r="AG404" s="59" t="s">
        <v>1045</v>
      </c>
      <c r="AH404" s="59" t="str">
        <f t="shared" si="20"/>
        <v>303315-1</v>
      </c>
      <c r="AI404" s="58">
        <v>0</v>
      </c>
    </row>
    <row r="405" spans="2:35" ht="15" x14ac:dyDescent="0.25">
      <c r="B405" s="12" t="s">
        <v>491</v>
      </c>
      <c r="C405" s="13" t="s">
        <v>659</v>
      </c>
      <c r="D405" s="17" t="str">
        <f>LEFT(ActiveFunds!$C405,5)</f>
        <v>14J-6</v>
      </c>
      <c r="E405" t="str">
        <f>IFERROR(IF(VLOOKUP(D405,#REF!,2,0)="O",0,IF(VLOOKUP(D405,#REF!,2,0)="T",1,0)),"ERROR")</f>
        <v>ERROR</v>
      </c>
      <c r="J405" t="str">
        <f t="shared" si="19"/>
        <v>635-6</v>
      </c>
      <c r="K405" s="7" t="s">
        <v>691</v>
      </c>
      <c r="L405" s="42"/>
      <c r="AF405" s="59" t="s">
        <v>63</v>
      </c>
      <c r="AG405" s="59" t="s">
        <v>1152</v>
      </c>
      <c r="AH405" s="59" t="str">
        <f t="shared" si="20"/>
        <v>303319-7</v>
      </c>
      <c r="AI405" s="58">
        <v>0</v>
      </c>
    </row>
    <row r="406" spans="2:35" ht="15" x14ac:dyDescent="0.25">
      <c r="B406" s="14" t="s">
        <v>491</v>
      </c>
      <c r="C406" s="15" t="s">
        <v>673</v>
      </c>
      <c r="D406" s="16" t="str">
        <f>LEFT(ActiveFunds!$C406,5)</f>
        <v>15M-1</v>
      </c>
      <c r="E406" t="str">
        <f>IFERROR(IF(VLOOKUP(D406,#REF!,2,0)="O",0,IF(VLOOKUP(D406,#REF!,2,0)="T",1,0)),"ERROR")</f>
        <v>ERROR</v>
      </c>
      <c r="J406" t="str">
        <f t="shared" si="19"/>
        <v>641-6</v>
      </c>
      <c r="K406" s="8" t="s">
        <v>693</v>
      </c>
      <c r="L406" s="42"/>
      <c r="AF406" s="59" t="s">
        <v>63</v>
      </c>
      <c r="AG406" s="59" t="s">
        <v>898</v>
      </c>
      <c r="AH406" s="59" t="str">
        <f t="shared" si="20"/>
        <v>303608-1</v>
      </c>
      <c r="AI406" s="58">
        <v>0</v>
      </c>
    </row>
    <row r="407" spans="2:35" ht="15" x14ac:dyDescent="0.25">
      <c r="B407" s="12" t="s">
        <v>491</v>
      </c>
      <c r="C407" s="13" t="s">
        <v>686</v>
      </c>
      <c r="D407" s="17" t="str">
        <f>LEFT(ActiveFunds!$C407,5)</f>
        <v>16G-6</v>
      </c>
      <c r="E407" t="str">
        <f>IFERROR(IF(VLOOKUP(D407,#REF!,2,0)="O",0,IF(VLOOKUP(D407,#REF!,2,0)="T",1,0)),"ERROR")</f>
        <v>ERROR</v>
      </c>
      <c r="J407" t="str">
        <f t="shared" si="19"/>
        <v>642-6</v>
      </c>
      <c r="K407" s="7" t="s">
        <v>695</v>
      </c>
      <c r="L407" s="42"/>
      <c r="AF407" s="59" t="s">
        <v>63</v>
      </c>
      <c r="AG407" s="59" t="s">
        <v>899</v>
      </c>
      <c r="AH407" s="59" t="str">
        <f t="shared" si="20"/>
        <v>303609-1</v>
      </c>
      <c r="AI407" s="58">
        <v>0</v>
      </c>
    </row>
    <row r="408" spans="2:35" ht="15" x14ac:dyDescent="0.25">
      <c r="B408" s="14" t="s">
        <v>491</v>
      </c>
      <c r="C408" s="15" t="s">
        <v>705</v>
      </c>
      <c r="D408" s="16" t="str">
        <f>LEFT(ActiveFunds!$C408,5)</f>
        <v>173-1</v>
      </c>
      <c r="E408" t="str">
        <f>IFERROR(IF(VLOOKUP(D408,#REF!,2,0)="O",0,IF(VLOOKUP(D408,#REF!,2,0)="T",1,0)),"ERROR")</f>
        <v>ERROR</v>
      </c>
      <c r="J408" t="str">
        <f t="shared" si="19"/>
        <v>687-6</v>
      </c>
      <c r="K408" s="8" t="s">
        <v>860</v>
      </c>
      <c r="L408" s="42"/>
      <c r="AF408" s="59" t="s">
        <v>64</v>
      </c>
      <c r="AG408" s="59" t="s">
        <v>887</v>
      </c>
      <c r="AH408" s="59" t="str">
        <f t="shared" si="20"/>
        <v>305001-1</v>
      </c>
      <c r="AI408" s="58">
        <v>0</v>
      </c>
    </row>
    <row r="409" spans="2:35" ht="15" x14ac:dyDescent="0.25">
      <c r="B409" s="12" t="s">
        <v>491</v>
      </c>
      <c r="C409" s="13" t="s">
        <v>529</v>
      </c>
      <c r="D409" s="17" t="str">
        <f>LEFT(ActiveFunds!$C409,5)</f>
        <v>19A-1</v>
      </c>
      <c r="E409" t="str">
        <f>IFERROR(IF(VLOOKUP(D409,#REF!,2,0)="O",0,IF(VLOOKUP(D409,#REF!,2,0)="T",1,0)),"ERROR")</f>
        <v>ERROR</v>
      </c>
      <c r="J409" t="str">
        <f t="shared" si="19"/>
        <v>721-6</v>
      </c>
      <c r="K409" s="7" t="s">
        <v>661</v>
      </c>
      <c r="L409" s="42"/>
      <c r="AF409" s="59" t="s">
        <v>64</v>
      </c>
      <c r="AG409" s="59" t="s">
        <v>907</v>
      </c>
      <c r="AH409" s="59" t="str">
        <f t="shared" si="20"/>
        <v>305001-2</v>
      </c>
      <c r="AI409" s="58">
        <v>0</v>
      </c>
    </row>
    <row r="410" spans="2:35" ht="15" x14ac:dyDescent="0.25">
      <c r="B410" s="14" t="s">
        <v>491</v>
      </c>
      <c r="C410" s="15" t="s">
        <v>752</v>
      </c>
      <c r="D410" s="16" t="str">
        <f>LEFT(ActiveFunds!$C410,5)</f>
        <v>202-1</v>
      </c>
      <c r="E410" t="str">
        <f>IFERROR(IF(VLOOKUP(D410,#REF!,2,0)="O",0,IF(VLOOKUP(D410,#REF!,2,0)="T",1,0)),"ERROR")</f>
        <v>ERROR</v>
      </c>
      <c r="J410" t="str">
        <f t="shared" si="19"/>
        <v>722-6</v>
      </c>
      <c r="K410" s="8" t="s">
        <v>697</v>
      </c>
      <c r="L410" s="42"/>
      <c r="AF410" s="59" t="s">
        <v>64</v>
      </c>
      <c r="AG410" s="59" t="s">
        <v>908</v>
      </c>
      <c r="AH410" s="59" t="str">
        <f t="shared" si="20"/>
        <v>305001-7</v>
      </c>
      <c r="AI410" s="58">
        <v>0</v>
      </c>
    </row>
    <row r="411" spans="2:35" ht="15" x14ac:dyDescent="0.25">
      <c r="B411" s="12" t="s">
        <v>491</v>
      </c>
      <c r="C411" s="13" t="s">
        <v>767</v>
      </c>
      <c r="D411" s="17" t="str">
        <f>LEFT(ActiveFunds!$C411,5)</f>
        <v>214-6</v>
      </c>
      <c r="E411" t="str">
        <f>IFERROR(IF(VLOOKUP(D411,#REF!,2,0)="O",0,IF(VLOOKUP(D411,#REF!,2,0)="T",1,0)),"ERROR")</f>
        <v>ERROR</v>
      </c>
      <c r="J411" t="str">
        <f t="shared" si="19"/>
        <v>727-1</v>
      </c>
      <c r="K411" s="7" t="s">
        <v>861</v>
      </c>
      <c r="L411" s="42"/>
      <c r="AF411" s="59" t="s">
        <v>64</v>
      </c>
      <c r="AG411" s="59" t="s">
        <v>917</v>
      </c>
      <c r="AH411" s="59" t="str">
        <f t="shared" si="20"/>
        <v>305042-1</v>
      </c>
      <c r="AI411" s="58">
        <v>0</v>
      </c>
    </row>
    <row r="412" spans="2:35" ht="15" x14ac:dyDescent="0.25">
      <c r="B412" s="14" t="s">
        <v>491</v>
      </c>
      <c r="C412" s="15" t="s">
        <v>780</v>
      </c>
      <c r="D412" s="16" t="str">
        <f>LEFT(ActiveFunds!$C412,5)</f>
        <v>235-1</v>
      </c>
      <c r="E412" t="str">
        <f>IFERROR(IF(VLOOKUP(D412,#REF!,2,0)="O",0,IF(VLOOKUP(D412,#REF!,2,0)="T",1,0)),"ERROR")</f>
        <v>ERROR</v>
      </c>
      <c r="J412" t="str">
        <f t="shared" si="19"/>
        <v>727-2</v>
      </c>
      <c r="K412" s="8" t="s">
        <v>862</v>
      </c>
      <c r="L412" s="42"/>
      <c r="AF412" s="59" t="s">
        <v>64</v>
      </c>
      <c r="AG412" s="59" t="s">
        <v>1153</v>
      </c>
      <c r="AH412" s="59" t="str">
        <f t="shared" si="20"/>
        <v>30508V-6</v>
      </c>
      <c r="AI412" s="58">
        <v>0</v>
      </c>
    </row>
    <row r="413" spans="2:35" ht="15" x14ac:dyDescent="0.25">
      <c r="B413" s="12" t="s">
        <v>491</v>
      </c>
      <c r="C413" s="13" t="s">
        <v>369</v>
      </c>
      <c r="D413" s="17" t="str">
        <f>LEFT(ActiveFunds!$C413,5)</f>
        <v>277-6</v>
      </c>
      <c r="E413" t="str">
        <f>IFERROR(IF(VLOOKUP(D413,#REF!,2,0)="O",0,IF(VLOOKUP(D413,#REF!,2,0)="T",1,0)),"ERROR")</f>
        <v>ERROR</v>
      </c>
      <c r="J413" t="str">
        <f t="shared" si="19"/>
        <v>729-6</v>
      </c>
      <c r="K413" s="7" t="s">
        <v>698</v>
      </c>
      <c r="L413" s="42"/>
      <c r="AF413" s="59" t="s">
        <v>64</v>
      </c>
      <c r="AG413" s="59" t="s">
        <v>1154</v>
      </c>
      <c r="AH413" s="59" t="str">
        <f t="shared" si="20"/>
        <v>30511V-7</v>
      </c>
      <c r="AI413" s="58">
        <v>0</v>
      </c>
    </row>
    <row r="414" spans="2:35" ht="15" x14ac:dyDescent="0.25">
      <c r="B414" s="14" t="s">
        <v>491</v>
      </c>
      <c r="C414" s="15" t="s">
        <v>654</v>
      </c>
      <c r="D414" s="16" t="str">
        <f>LEFT(ActiveFunds!$C414,5)</f>
        <v>315-1</v>
      </c>
      <c r="E414" t="str">
        <f>IFERROR(IF(VLOOKUP(D414,#REF!,2,0)="O",0,IF(VLOOKUP(D414,#REF!,2,0)="T",1,0)),"ERROR")</f>
        <v>ERROR</v>
      </c>
      <c r="J414" t="str">
        <f t="shared" si="19"/>
        <v>731-6</v>
      </c>
      <c r="K414" s="8" t="s">
        <v>602</v>
      </c>
      <c r="L414" s="42"/>
      <c r="AF414" s="59" t="s">
        <v>64</v>
      </c>
      <c r="AG414" s="59" t="s">
        <v>1155</v>
      </c>
      <c r="AH414" s="59" t="str">
        <f t="shared" si="20"/>
        <v>305213-6</v>
      </c>
      <c r="AI414" s="58">
        <v>0</v>
      </c>
    </row>
    <row r="415" spans="2:35" ht="15" x14ac:dyDescent="0.25">
      <c r="B415" s="12" t="s">
        <v>491</v>
      </c>
      <c r="C415" s="13" t="s">
        <v>795</v>
      </c>
      <c r="D415" s="17" t="str">
        <f>LEFT(ActiveFunds!$C415,5)</f>
        <v>319-7</v>
      </c>
      <c r="E415" t="str">
        <f>IFERROR(IF(VLOOKUP(D415,#REF!,2,0)="O",0,IF(VLOOKUP(D415,#REF!,2,0)="T",1,0)),"ERROR")</f>
        <v>ERROR</v>
      </c>
      <c r="J415" t="str">
        <f t="shared" si="19"/>
        <v>746-6</v>
      </c>
      <c r="K415" s="7" t="s">
        <v>604</v>
      </c>
      <c r="L415" s="42"/>
      <c r="AF415" s="59" t="s">
        <v>65</v>
      </c>
      <c r="AG415" s="59" t="s">
        <v>887</v>
      </c>
      <c r="AH415" s="59" t="str">
        <f t="shared" si="20"/>
        <v>310001-1</v>
      </c>
      <c r="AI415" s="58">
        <v>0</v>
      </c>
    </row>
    <row r="416" spans="2:35" ht="15" x14ac:dyDescent="0.25">
      <c r="B416" s="14" t="s">
        <v>491</v>
      </c>
      <c r="C416" s="15" t="s">
        <v>748</v>
      </c>
      <c r="D416" s="16" t="str">
        <f>LEFT(ActiveFunds!$C416,5)</f>
        <v>608-1</v>
      </c>
      <c r="E416" t="str">
        <f>IFERROR(IF(VLOOKUP(D416,#REF!,2,0)="O",0,IF(VLOOKUP(D416,#REF!,2,0)="T",1,0)),"ERROR")</f>
        <v>ERROR</v>
      </c>
      <c r="J416" t="str">
        <f t="shared" si="19"/>
        <v>747-1</v>
      </c>
      <c r="K416" s="8" t="s">
        <v>863</v>
      </c>
      <c r="L416" s="42"/>
      <c r="AF416" s="59" t="s">
        <v>65</v>
      </c>
      <c r="AG416" s="59" t="s">
        <v>907</v>
      </c>
      <c r="AH416" s="59" t="str">
        <f t="shared" si="20"/>
        <v>310001-2</v>
      </c>
      <c r="AI416" s="58">
        <v>0</v>
      </c>
    </row>
    <row r="417" spans="2:35" ht="15" x14ac:dyDescent="0.25">
      <c r="B417" s="12" t="s">
        <v>491</v>
      </c>
      <c r="C417" s="13" t="s">
        <v>660</v>
      </c>
      <c r="D417" s="17" t="str">
        <f>LEFT(ActiveFunds!$C417,5)</f>
        <v>609-1</v>
      </c>
      <c r="E417" t="str">
        <f>IFERROR(IF(VLOOKUP(D417,#REF!,2,0)="O",0,IF(VLOOKUP(D417,#REF!,2,0)="T",1,0)),"ERROR")</f>
        <v>ERROR</v>
      </c>
      <c r="J417" t="str">
        <f t="shared" si="19"/>
        <v>747-6</v>
      </c>
      <c r="K417" s="7" t="s">
        <v>865</v>
      </c>
      <c r="L417" s="42"/>
      <c r="AF417" s="59" t="s">
        <v>65</v>
      </c>
      <c r="AG417" s="59" t="s">
        <v>1096</v>
      </c>
      <c r="AH417" s="59" t="str">
        <f t="shared" si="20"/>
        <v>31011K-1</v>
      </c>
      <c r="AI417" s="58">
        <v>0</v>
      </c>
    </row>
    <row r="418" spans="2:35" ht="15" x14ac:dyDescent="0.25">
      <c r="B418" s="14" t="s">
        <v>491</v>
      </c>
      <c r="C418" s="15" t="s">
        <v>864</v>
      </c>
      <c r="D418" s="16" t="str">
        <f>LEFT(ActiveFunds!$C418,5)</f>
        <v>821-6</v>
      </c>
      <c r="E418" t="str">
        <f>IFERROR(IF(VLOOKUP(D418,#REF!,2,0)="O",0,IF(VLOOKUP(D418,#REF!,2,0)="T",1,0)),"ERROR")</f>
        <v>ERROR</v>
      </c>
      <c r="J418" t="str">
        <f t="shared" si="19"/>
        <v>749-6</v>
      </c>
      <c r="K418" s="8" t="s">
        <v>640</v>
      </c>
      <c r="L418" s="42"/>
      <c r="AF418" s="59" t="s">
        <v>65</v>
      </c>
      <c r="AG418" s="59" t="s">
        <v>1052</v>
      </c>
      <c r="AH418" s="59" t="str">
        <f t="shared" si="20"/>
        <v>310141-6</v>
      </c>
      <c r="AI418" s="58">
        <v>0</v>
      </c>
    </row>
    <row r="419" spans="2:35" ht="15" x14ac:dyDescent="0.25">
      <c r="B419" s="12" t="s">
        <v>494</v>
      </c>
      <c r="C419" s="13" t="s">
        <v>167</v>
      </c>
      <c r="D419" s="17" t="str">
        <f>LEFT(ActiveFunds!$C419,5)</f>
        <v>001-1</v>
      </c>
      <c r="E419" t="str">
        <f>IFERROR(IF(VLOOKUP(D419,#REF!,2,0)="O",0,IF(VLOOKUP(D419,#REF!,2,0)="T",1,0)),"ERROR")</f>
        <v>ERROR</v>
      </c>
      <c r="J419" t="str">
        <f t="shared" si="19"/>
        <v>759-6</v>
      </c>
      <c r="K419" s="7" t="s">
        <v>378</v>
      </c>
      <c r="L419" s="42"/>
      <c r="AF419" s="59" t="s">
        <v>65</v>
      </c>
      <c r="AG419" s="59" t="s">
        <v>936</v>
      </c>
      <c r="AH419" s="59" t="str">
        <f t="shared" si="20"/>
        <v>310173-1</v>
      </c>
      <c r="AI419" s="58">
        <v>0</v>
      </c>
    </row>
    <row r="420" spans="2:35" ht="15" x14ac:dyDescent="0.25">
      <c r="B420" s="14" t="s">
        <v>494</v>
      </c>
      <c r="C420" s="15" t="s">
        <v>172</v>
      </c>
      <c r="D420" s="16" t="str">
        <f>LEFT(ActiveFunds!$C420,5)</f>
        <v>001-2</v>
      </c>
      <c r="E420" t="str">
        <f>IFERROR(IF(VLOOKUP(D420,#REF!,2,0)="O",0,IF(VLOOKUP(D420,#REF!,2,0)="T",1,0)),"ERROR")</f>
        <v>ERROR</v>
      </c>
      <c r="J420" t="str">
        <f t="shared" si="19"/>
        <v>776-6</v>
      </c>
      <c r="K420" s="7" t="s">
        <v>866</v>
      </c>
      <c r="L420" s="42"/>
      <c r="AF420" s="59" t="s">
        <v>65</v>
      </c>
      <c r="AG420" s="59" t="s">
        <v>1156</v>
      </c>
      <c r="AH420" s="59" t="str">
        <f t="shared" si="20"/>
        <v>310206-6</v>
      </c>
      <c r="AI420" s="58">
        <v>0</v>
      </c>
    </row>
    <row r="421" spans="2:35" ht="15" x14ac:dyDescent="0.25">
      <c r="B421" s="12" t="s">
        <v>494</v>
      </c>
      <c r="C421" s="13" t="s">
        <v>288</v>
      </c>
      <c r="D421" s="17" t="str">
        <f>LEFT(ActiveFunds!$C421,5)</f>
        <v>001-3</v>
      </c>
      <c r="E421" t="str">
        <f>IFERROR(IF(VLOOKUP(D421,#REF!,2,0)="O",0,IF(VLOOKUP(D421,#REF!,2,0)="T",1,0)),"ERROR")</f>
        <v>ERROR</v>
      </c>
      <c r="J421" t="str">
        <f t="shared" si="19"/>
        <v>777-1</v>
      </c>
      <c r="K421" s="7" t="s">
        <v>606</v>
      </c>
      <c r="L421" s="42"/>
      <c r="AF421" s="59" t="s">
        <v>65</v>
      </c>
      <c r="AG421" s="59" t="s">
        <v>1053</v>
      </c>
      <c r="AH421" s="59" t="str">
        <f t="shared" si="20"/>
        <v>310226-6</v>
      </c>
      <c r="AI421" s="58">
        <v>0</v>
      </c>
    </row>
    <row r="422" spans="2:35" ht="15" x14ac:dyDescent="0.25">
      <c r="B422" s="14" t="s">
        <v>494</v>
      </c>
      <c r="C422" s="15" t="s">
        <v>173</v>
      </c>
      <c r="D422" s="16" t="str">
        <f>LEFT(ActiveFunds!$C422,5)</f>
        <v>001-7</v>
      </c>
      <c r="E422" t="str">
        <f>IFERROR(IF(VLOOKUP(D422,#REF!,2,0)="O",0,IF(VLOOKUP(D422,#REF!,2,0)="T",1,0)),"ERROR")</f>
        <v>ERROR</v>
      </c>
      <c r="J422" t="str">
        <f t="shared" si="19"/>
        <v>778-6</v>
      </c>
      <c r="K422" s="7" t="s">
        <v>867</v>
      </c>
      <c r="L422" s="42"/>
      <c r="AF422" s="59" t="s">
        <v>65</v>
      </c>
      <c r="AG422" s="59" t="s">
        <v>951</v>
      </c>
      <c r="AH422" s="59" t="str">
        <f t="shared" si="20"/>
        <v>310401-6</v>
      </c>
      <c r="AI422" s="58">
        <v>0</v>
      </c>
    </row>
    <row r="423" spans="2:35" ht="15" x14ac:dyDescent="0.25">
      <c r="B423" s="12" t="s">
        <v>494</v>
      </c>
      <c r="C423" s="13" t="s">
        <v>295</v>
      </c>
      <c r="D423" s="17" t="str">
        <f>LEFT(ActiveFunds!$C423,5)</f>
        <v>001-9</v>
      </c>
      <c r="E423" t="str">
        <f>IFERROR(IF(VLOOKUP(D423,#REF!,2,0)="O",0,IF(VLOOKUP(D423,#REF!,2,0)="T",1,0)),"ERROR")</f>
        <v>ERROR</v>
      </c>
      <c r="J423" t="str">
        <f t="shared" si="19"/>
        <v>779-6</v>
      </c>
      <c r="K423" s="7" t="s">
        <v>868</v>
      </c>
      <c r="L423" s="42"/>
      <c r="AF423" s="59" t="s">
        <v>65</v>
      </c>
      <c r="AG423" s="59" t="s">
        <v>1031</v>
      </c>
      <c r="AH423" s="59" t="str">
        <f t="shared" si="20"/>
        <v>310419-1</v>
      </c>
      <c r="AI423" s="58">
        <v>0</v>
      </c>
    </row>
    <row r="424" spans="2:35" ht="15" x14ac:dyDescent="0.25">
      <c r="B424" s="14" t="s">
        <v>494</v>
      </c>
      <c r="C424" s="15" t="s">
        <v>337</v>
      </c>
      <c r="D424" s="16" t="str">
        <f>LEFT(ActiveFunds!$C424,5)</f>
        <v>03K-6</v>
      </c>
      <c r="E424" t="str">
        <f>IFERROR(IF(VLOOKUP(D424,#REF!,2,0)="O",0,IF(VLOOKUP(D424,#REF!,2,0)="T",1,0)),"ERROR")</f>
        <v>ERROR</v>
      </c>
      <c r="J424" t="str">
        <f t="shared" si="19"/>
        <v>780-1</v>
      </c>
      <c r="K424" s="7" t="s">
        <v>800</v>
      </c>
      <c r="L424" s="42"/>
      <c r="AF424" s="59" t="s">
        <v>66</v>
      </c>
      <c r="AG424" s="59" t="s">
        <v>887</v>
      </c>
      <c r="AH424" s="59" t="str">
        <f t="shared" si="20"/>
        <v>315001-1</v>
      </c>
      <c r="AI424" s="58">
        <v>0</v>
      </c>
    </row>
    <row r="425" spans="2:35" ht="15" x14ac:dyDescent="0.25">
      <c r="B425" s="12" t="s">
        <v>494</v>
      </c>
      <c r="C425" s="13" t="s">
        <v>418</v>
      </c>
      <c r="D425" s="17" t="str">
        <f>LEFT(ActiveFunds!$C425,5)</f>
        <v>042-1</v>
      </c>
      <c r="E425" t="str">
        <f>IFERROR(IF(VLOOKUP(D425,#REF!,2,0)="O",0,IF(VLOOKUP(D425,#REF!,2,0)="T",1,0)),"ERROR")</f>
        <v>ERROR</v>
      </c>
      <c r="J425" t="str">
        <f t="shared" si="19"/>
        <v>784-6</v>
      </c>
      <c r="K425" s="7" t="s">
        <v>869</v>
      </c>
      <c r="L425" s="42"/>
      <c r="AF425" s="59" t="s">
        <v>66</v>
      </c>
      <c r="AG425" s="59" t="s">
        <v>907</v>
      </c>
      <c r="AH425" s="59" t="str">
        <f t="shared" si="20"/>
        <v>315001-2</v>
      </c>
      <c r="AI425" s="58">
        <v>0</v>
      </c>
    </row>
    <row r="426" spans="2:35" ht="15" x14ac:dyDescent="0.25">
      <c r="B426" s="14" t="s">
        <v>494</v>
      </c>
      <c r="C426" s="15" t="s">
        <v>560</v>
      </c>
      <c r="D426" s="16" t="str">
        <f>LEFT(ActiveFunds!$C426,5)</f>
        <v>08V-6</v>
      </c>
      <c r="E426" t="str">
        <f>IFERROR(IF(VLOOKUP(D426,#REF!,2,0)="O",0,IF(VLOOKUP(D426,#REF!,2,0)="T",1,0)),"ERROR")</f>
        <v>ERROR</v>
      </c>
      <c r="J426" t="str">
        <f t="shared" si="19"/>
        <v>785-6</v>
      </c>
      <c r="K426" s="8" t="s">
        <v>870</v>
      </c>
      <c r="L426" s="42"/>
      <c r="AF426" s="59" t="s">
        <v>66</v>
      </c>
      <c r="AG426" s="59" t="s">
        <v>908</v>
      </c>
      <c r="AH426" s="59" t="str">
        <f t="shared" si="20"/>
        <v>315001-7</v>
      </c>
      <c r="AI426" s="58">
        <v>0</v>
      </c>
    </row>
    <row r="427" spans="2:35" ht="15" x14ac:dyDescent="0.25">
      <c r="B427" s="12" t="s">
        <v>494</v>
      </c>
      <c r="C427" s="13" t="s">
        <v>618</v>
      </c>
      <c r="D427" s="17" t="str">
        <f>LEFT(ActiveFunds!$C427,5)</f>
        <v>11V-7</v>
      </c>
      <c r="E427" t="str">
        <f>IFERROR(IF(VLOOKUP(D427,#REF!,2,0)="O",0,IF(VLOOKUP(D427,#REF!,2,0)="T",1,0)),"ERROR")</f>
        <v>ERROR</v>
      </c>
      <c r="J427" t="str">
        <f t="shared" si="19"/>
        <v>786-6</v>
      </c>
      <c r="K427" s="7" t="s">
        <v>871</v>
      </c>
      <c r="L427" s="42"/>
      <c r="AF427" s="59" t="s">
        <v>66</v>
      </c>
      <c r="AG427" s="59" t="s">
        <v>1157</v>
      </c>
      <c r="AH427" s="59" t="str">
        <f t="shared" si="20"/>
        <v>31502H-6</v>
      </c>
      <c r="AI427" s="58">
        <v>0</v>
      </c>
    </row>
    <row r="428" spans="2:35" ht="15" x14ac:dyDescent="0.25">
      <c r="B428" s="14" t="s">
        <v>494</v>
      </c>
      <c r="C428" s="15" t="s">
        <v>619</v>
      </c>
      <c r="D428" s="16" t="str">
        <f>LEFT(ActiveFunds!$C428,5)</f>
        <v>11V-9</v>
      </c>
      <c r="E428" t="str">
        <f>IFERROR(IF(VLOOKUP(D428,#REF!,2,0)="O",0,IF(VLOOKUP(D428,#REF!,2,0)="T",1,0)),"ERROR")</f>
        <v>ERROR</v>
      </c>
      <c r="J428" t="str">
        <f t="shared" si="19"/>
        <v>788-6</v>
      </c>
      <c r="K428" s="7" t="s">
        <v>872</v>
      </c>
      <c r="L428" s="42"/>
      <c r="AF428" s="59" t="s">
        <v>67</v>
      </c>
      <c r="AG428" s="59" t="s">
        <v>887</v>
      </c>
      <c r="AH428" s="59" t="str">
        <f t="shared" si="20"/>
        <v>340001-1</v>
      </c>
      <c r="AI428" s="58">
        <v>0</v>
      </c>
    </row>
    <row r="429" spans="2:35" ht="15" x14ac:dyDescent="0.25">
      <c r="B429" s="12" t="s">
        <v>494</v>
      </c>
      <c r="C429" s="13" t="s">
        <v>766</v>
      </c>
      <c r="D429" s="17" t="str">
        <f>LEFT(ActiveFunds!$C429,5)</f>
        <v>213-6</v>
      </c>
      <c r="E429" t="str">
        <f>IFERROR(IF(VLOOKUP(D429,#REF!,2,0)="O",0,IF(VLOOKUP(D429,#REF!,2,0)="T",1,0)),"ERROR")</f>
        <v>ERROR</v>
      </c>
      <c r="J429" t="str">
        <f t="shared" si="19"/>
        <v>800-6</v>
      </c>
      <c r="K429" s="8" t="s">
        <v>857</v>
      </c>
      <c r="L429" s="42"/>
      <c r="AF429" s="59" t="s">
        <v>67</v>
      </c>
      <c r="AG429" s="59" t="s">
        <v>907</v>
      </c>
      <c r="AH429" s="59" t="str">
        <f t="shared" si="20"/>
        <v>340001-2</v>
      </c>
      <c r="AI429" s="58">
        <v>0</v>
      </c>
    </row>
    <row r="430" spans="2:35" ht="15" x14ac:dyDescent="0.25">
      <c r="B430" s="14" t="s">
        <v>494</v>
      </c>
      <c r="C430" s="15" t="s">
        <v>839</v>
      </c>
      <c r="D430" s="16" t="str">
        <f>LEFT(ActiveFunds!$C430,5)</f>
        <v>526-6</v>
      </c>
      <c r="E430" t="str">
        <f>IFERROR(IF(VLOOKUP(D430,#REF!,2,0)="O",0,IF(VLOOKUP(D430,#REF!,2,0)="T",1,0)),"ERROR")</f>
        <v>ERROR</v>
      </c>
      <c r="J430" t="str">
        <f t="shared" si="19"/>
        <v>818-6</v>
      </c>
      <c r="K430" s="7" t="s">
        <v>873</v>
      </c>
      <c r="L430" s="42"/>
      <c r="AF430" s="59" t="s">
        <v>67</v>
      </c>
      <c r="AG430" s="59" t="s">
        <v>908</v>
      </c>
      <c r="AH430" s="59" t="str">
        <f t="shared" si="20"/>
        <v>340001-7</v>
      </c>
      <c r="AI430" s="58">
        <v>0</v>
      </c>
    </row>
    <row r="431" spans="2:35" ht="15" x14ac:dyDescent="0.25">
      <c r="B431" s="12" t="s">
        <v>494</v>
      </c>
      <c r="C431" s="13" t="s">
        <v>378</v>
      </c>
      <c r="D431" s="17" t="str">
        <f>LEFT(ActiveFunds!$C431,5)</f>
        <v>759-6</v>
      </c>
      <c r="E431" t="str">
        <f>IFERROR(IF(VLOOKUP(D431,#REF!,2,0)="O",0,IF(VLOOKUP(D431,#REF!,2,0)="T",1,0)),"ERROR")</f>
        <v>ERROR</v>
      </c>
      <c r="J431" t="str">
        <f t="shared" si="19"/>
        <v>819-6</v>
      </c>
      <c r="K431" s="8" t="s">
        <v>700</v>
      </c>
      <c r="L431" s="42"/>
      <c r="AF431" s="59" t="s">
        <v>67</v>
      </c>
      <c r="AG431" s="59" t="s">
        <v>1158</v>
      </c>
      <c r="AH431" s="59" t="str">
        <f t="shared" si="20"/>
        <v>34008A-1</v>
      </c>
      <c r="AI431" s="58">
        <v>0</v>
      </c>
    </row>
    <row r="432" spans="2:35" ht="15" x14ac:dyDescent="0.25">
      <c r="B432" s="14" t="s">
        <v>494</v>
      </c>
      <c r="C432" s="15" t="s">
        <v>857</v>
      </c>
      <c r="D432" s="16" t="str">
        <f>LEFT(ActiveFunds!$C432,5)</f>
        <v>800-6</v>
      </c>
      <c r="E432" t="str">
        <f>IFERROR(IF(VLOOKUP(D432,#REF!,2,0)="O",0,IF(VLOOKUP(D432,#REF!,2,0)="T",1,0)),"ERROR")</f>
        <v>ERROR</v>
      </c>
      <c r="J432" t="str">
        <f t="shared" si="19"/>
        <v>821-6</v>
      </c>
      <c r="K432" s="8" t="s">
        <v>864</v>
      </c>
      <c r="L432" s="42"/>
      <c r="AF432" s="59" t="s">
        <v>67</v>
      </c>
      <c r="AG432" s="59" t="s">
        <v>1159</v>
      </c>
      <c r="AH432" s="59" t="str">
        <f t="shared" si="20"/>
        <v>34017F-1</v>
      </c>
      <c r="AI432" s="58">
        <v>0</v>
      </c>
    </row>
    <row r="433" spans="2:35" ht="15" x14ac:dyDescent="0.25">
      <c r="B433" s="36" t="s">
        <v>1356</v>
      </c>
      <c r="C433" s="7" t="s">
        <v>167</v>
      </c>
      <c r="D433" s="16" t="str">
        <f>LEFT(ActiveFunds!$C433,5)</f>
        <v>001-1</v>
      </c>
      <c r="E433" t="str">
        <f>IFERROR(IF(VLOOKUP(D446,#REF!,2,0)="O",0,IF(VLOOKUP(D446,#REF!,2,0)="T",1,0)),"ERROR")</f>
        <v>ERROR</v>
      </c>
      <c r="J433" t="str">
        <f t="shared" si="19"/>
        <v>823-6</v>
      </c>
      <c r="K433" s="7" t="s">
        <v>874</v>
      </c>
      <c r="L433" s="42"/>
      <c r="AF433" s="59" t="s">
        <v>67</v>
      </c>
      <c r="AG433" s="59" t="s">
        <v>1160</v>
      </c>
      <c r="AH433" s="59" t="str">
        <f t="shared" si="20"/>
        <v>34017R-1</v>
      </c>
      <c r="AI433" s="58">
        <v>0</v>
      </c>
    </row>
    <row r="434" spans="2:35" ht="15" x14ac:dyDescent="0.25">
      <c r="B434" s="36" t="s">
        <v>1356</v>
      </c>
      <c r="C434" s="8" t="s">
        <v>172</v>
      </c>
      <c r="D434" s="16" t="str">
        <f>LEFT(ActiveFunds!$C434,5)</f>
        <v>001-2</v>
      </c>
      <c r="E434" t="str">
        <f>IFERROR(IF(VLOOKUP(D447,#REF!,2,0)="O",0,IF(VLOOKUP(D447,#REF!,2,0)="T",1,0)),"ERROR")</f>
        <v>ERROR</v>
      </c>
      <c r="J434" t="str">
        <f t="shared" si="19"/>
        <v>828-1</v>
      </c>
      <c r="K434" s="7" t="s">
        <v>543</v>
      </c>
      <c r="L434" s="42"/>
      <c r="AF434" s="59" t="s">
        <v>67</v>
      </c>
      <c r="AG434" s="59" t="s">
        <v>1161</v>
      </c>
      <c r="AH434" s="59" t="str">
        <f t="shared" si="20"/>
        <v>34018H-1</v>
      </c>
      <c r="AI434" s="58">
        <v>0</v>
      </c>
    </row>
    <row r="435" spans="2:35" ht="15" x14ac:dyDescent="0.25">
      <c r="B435" s="36" t="s">
        <v>1356</v>
      </c>
      <c r="C435" s="7" t="s">
        <v>173</v>
      </c>
      <c r="D435" s="16" t="str">
        <f>LEFT(ActiveFunds!$C435,5)</f>
        <v>001-7</v>
      </c>
      <c r="E435" t="str">
        <f>IFERROR(IF(VLOOKUP(D448,#REF!,2,0)="O",0,IF(VLOOKUP(D448,#REF!,2,0)="T",1,0)),"ERROR")</f>
        <v>ERROR</v>
      </c>
      <c r="J435" t="str">
        <f t="shared" si="19"/>
        <v>829-6</v>
      </c>
      <c r="K435" s="7" t="s">
        <v>702</v>
      </c>
      <c r="L435" s="42"/>
      <c r="AF435" s="59" t="s">
        <v>67</v>
      </c>
      <c r="AG435" s="59" t="s">
        <v>1162</v>
      </c>
      <c r="AH435" s="59" t="str">
        <f t="shared" si="20"/>
        <v>340496-6</v>
      </c>
      <c r="AI435" s="58">
        <v>0</v>
      </c>
    </row>
    <row r="436" spans="2:35" ht="15" x14ac:dyDescent="0.25">
      <c r="B436" s="36" t="s">
        <v>1356</v>
      </c>
      <c r="C436" s="15" t="s">
        <v>1362</v>
      </c>
      <c r="D436" s="16" t="str">
        <f>LEFT(ActiveFunds!$C436,5)</f>
        <v>001-A</v>
      </c>
      <c r="E436" t="str">
        <f>IFERROR(IF(VLOOKUP(D449,#REF!,2,0)="O",0,IF(VLOOKUP(D449,#REF!,2,0)="T",1,0)),"ERROR")</f>
        <v>ERROR</v>
      </c>
      <c r="J436" t="str">
        <f t="shared" si="19"/>
        <v>830-1</v>
      </c>
      <c r="K436" s="7" t="s">
        <v>875</v>
      </c>
      <c r="L436" s="42"/>
      <c r="AF436" s="59" t="s">
        <v>67</v>
      </c>
      <c r="AG436" s="59" t="s">
        <v>1163</v>
      </c>
      <c r="AH436" s="59" t="str">
        <f t="shared" si="20"/>
        <v>340747-1</v>
      </c>
      <c r="AI436" s="58">
        <v>0</v>
      </c>
    </row>
    <row r="437" spans="2:35" ht="15" x14ac:dyDescent="0.25">
      <c r="B437" s="36" t="s">
        <v>1356</v>
      </c>
      <c r="C437" s="15" t="s">
        <v>1363</v>
      </c>
      <c r="D437" s="16" t="str">
        <f>LEFT(ActiveFunds!$C437,5)</f>
        <v>001-C</v>
      </c>
      <c r="E437" t="str">
        <f>IFERROR(IF(VLOOKUP(D450,#REF!,2,0)="O",0,IF(VLOOKUP(D450,#REF!,2,0)="T",1,0)),"ERROR")</f>
        <v>ERROR</v>
      </c>
      <c r="J437" t="str">
        <f t="shared" si="19"/>
        <v>833-6</v>
      </c>
      <c r="K437" s="8" t="s">
        <v>608</v>
      </c>
      <c r="L437" s="42"/>
      <c r="AF437" s="59" t="s">
        <v>67</v>
      </c>
      <c r="AG437" s="59" t="s">
        <v>1164</v>
      </c>
      <c r="AH437" s="59" t="str">
        <f t="shared" si="20"/>
        <v>340747-6</v>
      </c>
      <c r="AI437" s="58">
        <v>0</v>
      </c>
    </row>
    <row r="438" spans="2:35" ht="15" x14ac:dyDescent="0.25">
      <c r="B438" s="36" t="s">
        <v>1356</v>
      </c>
      <c r="C438" s="8" t="s">
        <v>517</v>
      </c>
      <c r="D438" s="16" t="str">
        <f>LEFT(ActiveFunds!$C438,5)</f>
        <v>07W-1</v>
      </c>
      <c r="E438" t="str">
        <f>IFERROR(IF(VLOOKUP(D451,#REF!,2,0)="O",0,IF(VLOOKUP(D451,#REF!,2,0)="T",1,0)),"ERROR")</f>
        <v>ERROR</v>
      </c>
      <c r="J438" t="str">
        <f t="shared" si="19"/>
        <v>834-6</v>
      </c>
      <c r="K438" s="8" t="s">
        <v>876</v>
      </c>
      <c r="L438" s="42"/>
      <c r="AF438" s="59" t="s">
        <v>67</v>
      </c>
      <c r="AG438" s="59" t="s">
        <v>1165</v>
      </c>
      <c r="AH438" s="59" t="str">
        <f t="shared" si="20"/>
        <v>340785-6</v>
      </c>
      <c r="AI438" s="58">
        <v>0</v>
      </c>
    </row>
    <row r="439" spans="2:35" ht="15" x14ac:dyDescent="0.25">
      <c r="B439" s="36" t="s">
        <v>1356</v>
      </c>
      <c r="C439" s="8" t="s">
        <v>542</v>
      </c>
      <c r="D439" s="16" t="str">
        <f>LEFT(ActiveFunds!$C439,5)</f>
        <v>08A-1</v>
      </c>
      <c r="E439" t="str">
        <f>IFERROR(IF(VLOOKUP(D452,#REF!,2,0)="O",0,IF(VLOOKUP(D452,#REF!,2,0)="T",1,0)),"ERROR")</f>
        <v>ERROR</v>
      </c>
      <c r="J439" t="str">
        <f t="shared" si="19"/>
        <v>835-6</v>
      </c>
      <c r="K439" s="8" t="s">
        <v>877</v>
      </c>
      <c r="L439" s="42"/>
      <c r="AF439" s="59" t="s">
        <v>67</v>
      </c>
      <c r="AG439" s="59" t="s">
        <v>1166</v>
      </c>
      <c r="AH439" s="59" t="str">
        <f t="shared" si="20"/>
        <v>340788-6</v>
      </c>
      <c r="AI439" s="58">
        <v>0</v>
      </c>
    </row>
    <row r="440" spans="2:35" ht="15" x14ac:dyDescent="0.25">
      <c r="B440" s="36" t="s">
        <v>1356</v>
      </c>
      <c r="C440" s="7" t="s">
        <v>641</v>
      </c>
      <c r="D440" s="16" t="str">
        <f>LEFT(ActiveFunds!$C440,5)</f>
        <v>133-6</v>
      </c>
      <c r="E440" t="str">
        <f>IFERROR(IF(VLOOKUP(D453,#REF!,2,0)="O",0,IF(VLOOKUP(D453,#REF!,2,0)="T",1,0)),"ERROR")</f>
        <v>ERROR</v>
      </c>
      <c r="J440" t="str">
        <f t="shared" si="19"/>
        <v>841-6</v>
      </c>
      <c r="K440" s="8" t="s">
        <v>878</v>
      </c>
      <c r="L440" s="42"/>
      <c r="AF440" s="59" t="s">
        <v>67</v>
      </c>
      <c r="AG440" s="59" t="s">
        <v>1167</v>
      </c>
      <c r="AH440" s="59" t="str">
        <f t="shared" si="20"/>
        <v>340835-6</v>
      </c>
      <c r="AI440" s="58">
        <v>0</v>
      </c>
    </row>
    <row r="441" spans="2:35" ht="15" x14ac:dyDescent="0.25">
      <c r="B441" s="36" t="s">
        <v>1356</v>
      </c>
      <c r="C441" s="8" t="s">
        <v>709</v>
      </c>
      <c r="D441" s="16" t="str">
        <f>LEFT(ActiveFunds!$C441,5)</f>
        <v>17B-1</v>
      </c>
      <c r="E441" t="str">
        <f>IFERROR(IF(VLOOKUP(D454,#REF!,2,0)="O",0,IF(VLOOKUP(D454,#REF!,2,0)="T",1,0)),"ERROR")</f>
        <v>ERROR</v>
      </c>
      <c r="J441" t="str">
        <f t="shared" si="19"/>
        <v>842-6</v>
      </c>
      <c r="K441" s="7" t="s">
        <v>879</v>
      </c>
      <c r="L441" s="42"/>
      <c r="AF441" s="59" t="s">
        <v>68</v>
      </c>
      <c r="AG441" s="59" t="s">
        <v>1168</v>
      </c>
      <c r="AH441" s="59" t="str">
        <f t="shared" si="20"/>
        <v>341548-6</v>
      </c>
      <c r="AI441" s="58">
        <v>0</v>
      </c>
    </row>
    <row r="442" spans="2:35" ht="15" x14ac:dyDescent="0.25">
      <c r="B442" s="36" t="s">
        <v>1356</v>
      </c>
      <c r="C442" s="7" t="s">
        <v>710</v>
      </c>
      <c r="D442" s="16" t="str">
        <f>LEFT(ActiveFunds!$C442,5)</f>
        <v>17B-2</v>
      </c>
      <c r="E442" t="str">
        <f>IFERROR(IF(VLOOKUP(D455,#REF!,2,0)="O",0,IF(VLOOKUP(D455,#REF!,2,0)="T",1,0)),"ERROR")</f>
        <v>ERROR</v>
      </c>
      <c r="J442" t="str">
        <f t="shared" si="19"/>
        <v>846-6</v>
      </c>
      <c r="K442" s="7" t="s">
        <v>880</v>
      </c>
      <c r="L442" s="42"/>
      <c r="AF442" s="59" t="s">
        <v>69</v>
      </c>
      <c r="AG442" s="59" t="s">
        <v>887</v>
      </c>
      <c r="AH442" s="59" t="str">
        <f t="shared" si="20"/>
        <v>350001-1</v>
      </c>
      <c r="AI442" s="58">
        <v>0</v>
      </c>
    </row>
    <row r="443" spans="2:35" ht="15" x14ac:dyDescent="0.25">
      <c r="B443" s="36" t="s">
        <v>1356</v>
      </c>
      <c r="C443" s="8" t="s">
        <v>711</v>
      </c>
      <c r="D443" s="16" t="str">
        <f>LEFT(ActiveFunds!$C443,5)</f>
        <v>17F-1</v>
      </c>
      <c r="E443" t="str">
        <f>IFERROR(IF(VLOOKUP(D456,#REF!,2,0)="O",0,IF(VLOOKUP(D456,#REF!,2,0)="T",1,0)),"ERROR")</f>
        <v>ERROR</v>
      </c>
      <c r="J443" t="str">
        <f t="shared" si="19"/>
        <v>849-6</v>
      </c>
      <c r="K443" s="8" t="s">
        <v>881</v>
      </c>
      <c r="L443" s="42"/>
      <c r="AF443" s="59" t="s">
        <v>69</v>
      </c>
      <c r="AG443" s="59" t="s">
        <v>907</v>
      </c>
      <c r="AH443" s="59" t="str">
        <f t="shared" si="20"/>
        <v>350001-2</v>
      </c>
      <c r="AI443" s="58">
        <v>0</v>
      </c>
    </row>
    <row r="444" spans="2:35" ht="15" x14ac:dyDescent="0.25">
      <c r="B444" s="36" t="s">
        <v>1356</v>
      </c>
      <c r="C444" s="7" t="s">
        <v>712</v>
      </c>
      <c r="D444" s="16" t="str">
        <f>LEFT(ActiveFunds!$C444,5)</f>
        <v>17M-6</v>
      </c>
      <c r="E444" t="str">
        <f>IFERROR(IF(VLOOKUP(D457,#REF!,2,0)="O",0,IF(VLOOKUP(D457,#REF!,2,0)="T",1,0)),"ERROR")</f>
        <v>ERROR</v>
      </c>
      <c r="J444" t="str">
        <f t="shared" si="19"/>
        <v>850-6</v>
      </c>
      <c r="K444" s="7" t="s">
        <v>882</v>
      </c>
      <c r="L444" s="42"/>
      <c r="AF444" s="59" t="s">
        <v>69</v>
      </c>
      <c r="AG444" s="59" t="s">
        <v>908</v>
      </c>
      <c r="AH444" s="59" t="str">
        <f t="shared" si="20"/>
        <v>350001-7</v>
      </c>
      <c r="AI444" s="58">
        <v>0</v>
      </c>
    </row>
    <row r="445" spans="2:35" ht="15" x14ac:dyDescent="0.25">
      <c r="B445" s="36" t="s">
        <v>1356</v>
      </c>
      <c r="C445" s="15" t="s">
        <v>1364</v>
      </c>
      <c r="D445" s="16" t="str">
        <f>LEFT(ActiveFunds!$C445,5)</f>
        <v>489-1</v>
      </c>
      <c r="E445" t="str">
        <f>IFERROR(IF(VLOOKUP(D458,#REF!,2,0)="O",0,IF(VLOOKUP(D458,#REF!,2,0)="T",1,0)),"ERROR")</f>
        <v>ERROR</v>
      </c>
      <c r="J445" t="str">
        <f t="shared" si="19"/>
        <v>857-6</v>
      </c>
      <c r="K445" s="7" t="s">
        <v>883</v>
      </c>
      <c r="L445" s="42"/>
      <c r="AF445" s="59" t="s">
        <v>69</v>
      </c>
      <c r="AG445" s="59" t="s">
        <v>1158</v>
      </c>
      <c r="AH445" s="59" t="str">
        <f t="shared" si="20"/>
        <v>35008A-1</v>
      </c>
      <c r="AI445" s="58">
        <v>0</v>
      </c>
    </row>
    <row r="446" spans="2:35" ht="15" x14ac:dyDescent="0.25">
      <c r="B446" s="12" t="s">
        <v>496</v>
      </c>
      <c r="C446" s="13" t="s">
        <v>167</v>
      </c>
      <c r="D446" s="17" t="str">
        <f>LEFT(ActiveFunds!$C446,5)</f>
        <v>001-1</v>
      </c>
      <c r="E446" t="str">
        <f>IFERROR(IF(VLOOKUP(D459,#REF!,2,0)="O",0,IF(VLOOKUP(D459,#REF!,2,0)="T",1,0)),"ERROR")</f>
        <v>ERROR</v>
      </c>
      <c r="J446" t="str">
        <f t="shared" si="19"/>
        <v>859-6</v>
      </c>
      <c r="K446" s="8" t="s">
        <v>884</v>
      </c>
      <c r="L446" s="42"/>
      <c r="AF446" s="59" t="s">
        <v>69</v>
      </c>
      <c r="AG446" s="59" t="s">
        <v>1159</v>
      </c>
      <c r="AH446" s="59" t="str">
        <f t="shared" si="20"/>
        <v>35017F-1</v>
      </c>
      <c r="AI446" s="58">
        <v>0</v>
      </c>
    </row>
    <row r="447" spans="2:35" ht="15" x14ac:dyDescent="0.25">
      <c r="B447" s="14" t="s">
        <v>496</v>
      </c>
      <c r="C447" s="15" t="s">
        <v>172</v>
      </c>
      <c r="D447" s="16" t="str">
        <f>LEFT(ActiveFunds!$C447,5)</f>
        <v>001-2</v>
      </c>
      <c r="E447" t="str">
        <f>IFERROR(IF(VLOOKUP(D460,#REF!,2,0)="O",0,IF(VLOOKUP(D460,#REF!,2,0)="T",1,0)),"ERROR")</f>
        <v>ERROR</v>
      </c>
      <c r="J447" t="str">
        <f t="shared" si="19"/>
        <v>860-6</v>
      </c>
      <c r="K447" s="7" t="s">
        <v>885</v>
      </c>
      <c r="L447" s="42"/>
      <c r="AF447" s="59" t="s">
        <v>69</v>
      </c>
      <c r="AG447" s="59" t="s">
        <v>1169</v>
      </c>
      <c r="AH447" s="59" t="str">
        <f t="shared" si="20"/>
        <v>35018E-6</v>
      </c>
      <c r="AI447" s="58">
        <v>0</v>
      </c>
    </row>
    <row r="448" spans="2:35" ht="15" x14ac:dyDescent="0.25">
      <c r="B448" s="12" t="s">
        <v>496</v>
      </c>
      <c r="C448" s="13" t="s">
        <v>288</v>
      </c>
      <c r="D448" s="17" t="str">
        <f>LEFT(ActiveFunds!$C448,5)</f>
        <v>001-3</v>
      </c>
      <c r="E448" t="str">
        <f>IFERROR(IF(VLOOKUP(D461,#REF!,2,0)="O",0,IF(VLOOKUP(D461,#REF!,2,0)="T",1,0)),"ERROR")</f>
        <v>ERROR</v>
      </c>
      <c r="J448" t="str">
        <f t="shared" si="19"/>
        <v>874-6</v>
      </c>
      <c r="K448" s="8" t="s">
        <v>703</v>
      </c>
      <c r="L448" s="42"/>
      <c r="AF448" s="59" t="s">
        <v>69</v>
      </c>
      <c r="AG448" s="59" t="s">
        <v>1045</v>
      </c>
      <c r="AH448" s="59" t="str">
        <f t="shared" si="20"/>
        <v>350315-1</v>
      </c>
      <c r="AI448" s="58">
        <v>0</v>
      </c>
    </row>
    <row r="449" spans="2:35" ht="15" x14ac:dyDescent="0.25">
      <c r="B449" s="14" t="s">
        <v>496</v>
      </c>
      <c r="C449" s="15" t="s">
        <v>617</v>
      </c>
      <c r="D449" s="16" t="str">
        <f>LEFT(ActiveFunds!$C449,5)</f>
        <v>11K-1</v>
      </c>
      <c r="E449" t="str">
        <f>IFERROR(IF(VLOOKUP(D462,#REF!,2,0)="O",0,IF(VLOOKUP(D462,#REF!,2,0)="T",1,0)),"ERROR")</f>
        <v>ERROR</v>
      </c>
      <c r="J449" t="str">
        <f t="shared" si="19"/>
        <v>881-6</v>
      </c>
      <c r="K449" s="8" t="s">
        <v>818</v>
      </c>
      <c r="L449" s="42"/>
      <c r="AF449" s="59" t="s">
        <v>69</v>
      </c>
      <c r="AG449" s="59" t="s">
        <v>1170</v>
      </c>
      <c r="AH449" s="59" t="str">
        <f t="shared" si="20"/>
        <v>350480-6</v>
      </c>
      <c r="AI449" s="58">
        <v>0</v>
      </c>
    </row>
    <row r="450" spans="2:35" ht="15" x14ac:dyDescent="0.25">
      <c r="B450" s="12" t="s">
        <v>496</v>
      </c>
      <c r="C450" s="13" t="s">
        <v>644</v>
      </c>
      <c r="D450" s="17" t="str">
        <f>LEFT(ActiveFunds!$C450,5)</f>
        <v>141-6</v>
      </c>
      <c r="E450" t="str">
        <f>IFERROR(IF(VLOOKUP(D463,#REF!,2,0)="O",0,IF(VLOOKUP(D463,#REF!,2,0)="T",1,0)),"ERROR")</f>
        <v>ERROR</v>
      </c>
      <c r="J450" t="str">
        <f t="shared" si="19"/>
        <v>882-6</v>
      </c>
      <c r="K450" s="7" t="s">
        <v>704</v>
      </c>
      <c r="L450" s="42"/>
      <c r="AF450" s="59" t="s">
        <v>69</v>
      </c>
      <c r="AG450" s="59" t="s">
        <v>1171</v>
      </c>
      <c r="AH450" s="59" t="str">
        <f t="shared" si="20"/>
        <v>350536-6</v>
      </c>
      <c r="AI450" s="58">
        <v>0</v>
      </c>
    </row>
    <row r="451" spans="2:35" ht="15" x14ac:dyDescent="0.25">
      <c r="B451" s="14" t="s">
        <v>496</v>
      </c>
      <c r="C451" s="15" t="s">
        <v>705</v>
      </c>
      <c r="D451" s="16" t="str">
        <f>LEFT(ActiveFunds!$C451,5)</f>
        <v>173-1</v>
      </c>
      <c r="E451" t="str">
        <f>IFERROR(IF(VLOOKUP(D464,#REF!,2,0)="O",0,IF(VLOOKUP(D464,#REF!,2,0)="T",1,0)),"ERROR")</f>
        <v>ERROR</v>
      </c>
      <c r="J451" t="str">
        <f t="shared" si="19"/>
        <v>883-6</v>
      </c>
      <c r="K451" s="7" t="s">
        <v>820</v>
      </c>
      <c r="L451" s="42"/>
      <c r="AF451" s="59" t="s">
        <v>69</v>
      </c>
      <c r="AG451" s="59" t="s">
        <v>901</v>
      </c>
      <c r="AH451" s="59" t="str">
        <f t="shared" si="20"/>
        <v>350553-1</v>
      </c>
      <c r="AI451" s="58">
        <v>0</v>
      </c>
    </row>
    <row r="452" spans="2:35" ht="15" x14ac:dyDescent="0.25">
      <c r="B452" s="12" t="s">
        <v>496</v>
      </c>
      <c r="C452" s="13" t="s">
        <v>754</v>
      </c>
      <c r="D452" s="17" t="str">
        <f>LEFT(ActiveFunds!$C452,5)</f>
        <v>206-6</v>
      </c>
      <c r="E452" t="str">
        <f>IFERROR(IF(VLOOKUP(D465,#REF!,2,0)="O",0,IF(VLOOKUP(D465,#REF!,2,0)="T",1,0)),"ERROR")</f>
        <v>ERROR</v>
      </c>
      <c r="J452" t="str">
        <f t="shared" si="19"/>
        <v>884-6</v>
      </c>
      <c r="K452" s="8" t="s">
        <v>672</v>
      </c>
      <c r="L452" s="42"/>
      <c r="AF452" s="59" t="s">
        <v>69</v>
      </c>
      <c r="AG452" s="59" t="s">
        <v>1026</v>
      </c>
      <c r="AH452" s="59" t="str">
        <f t="shared" si="20"/>
        <v>350759-6</v>
      </c>
      <c r="AI452" s="58">
        <v>0</v>
      </c>
    </row>
    <row r="453" spans="2:35" ht="15" x14ac:dyDescent="0.25">
      <c r="B453" s="14" t="s">
        <v>496</v>
      </c>
      <c r="C453" s="15" t="s">
        <v>778</v>
      </c>
      <c r="D453" s="16" t="str">
        <f>LEFT(ActiveFunds!$C453,5)</f>
        <v>226-6</v>
      </c>
      <c r="E453" t="str">
        <f>IFERROR(IF(VLOOKUP(D466,#REF!,2,0)="O",0,IF(VLOOKUP(D466,#REF!,2,0)="T",1,0)),"ERROR")</f>
        <v>ERROR</v>
      </c>
      <c r="J453" t="str">
        <f>MID(K453,1,5)</f>
        <v>885-1</v>
      </c>
      <c r="K453" s="8" t="s">
        <v>822</v>
      </c>
      <c r="L453" s="42"/>
      <c r="AF453" s="59" t="s">
        <v>70</v>
      </c>
      <c r="AG453" s="59" t="s">
        <v>887</v>
      </c>
      <c r="AH453" s="59" t="str">
        <f t="shared" si="20"/>
        <v>351001-1</v>
      </c>
      <c r="AI453" s="58">
        <v>0</v>
      </c>
    </row>
    <row r="454" spans="2:35" ht="15" x14ac:dyDescent="0.25">
      <c r="B454" s="12" t="s">
        <v>496</v>
      </c>
      <c r="C454" s="13" t="s">
        <v>798</v>
      </c>
      <c r="D454" s="17" t="str">
        <f>LEFT(ActiveFunds!$C454,5)</f>
        <v>401-6</v>
      </c>
      <c r="E454" t="str">
        <f>IFERROR(IF(VLOOKUP(D467,#REF!,2,0)="O",0,IF(VLOOKUP(D467,#REF!,2,0)="T",1,0)),"ERROR")</f>
        <v>ERROR</v>
      </c>
      <c r="J454" t="str">
        <f>MID(K454,1,5)</f>
        <v>887-1</v>
      </c>
      <c r="K454" s="7" t="s">
        <v>189</v>
      </c>
      <c r="L454" s="42"/>
      <c r="AF454" s="59" t="s">
        <v>70</v>
      </c>
      <c r="AG454" s="59" t="s">
        <v>908</v>
      </c>
      <c r="AH454" s="59" t="str">
        <f t="shared" ref="AH454:AH517" si="21">AF454&amp;AG454</f>
        <v>351001-7</v>
      </c>
      <c r="AI454" s="58">
        <v>0</v>
      </c>
    </row>
    <row r="455" spans="2:35" ht="15" x14ac:dyDescent="0.25">
      <c r="B455" s="14" t="s">
        <v>496</v>
      </c>
      <c r="C455" s="15" t="s">
        <v>438</v>
      </c>
      <c r="D455" s="16" t="str">
        <f>LEFT(ActiveFunds!$C455,5)</f>
        <v>447-6</v>
      </c>
      <c r="E455" t="str">
        <f>IFERROR(IF(VLOOKUP(D468,#REF!,2,0)="O",0,IF(VLOOKUP(D468,#REF!,2,0)="T",1,0)),"ERROR")</f>
        <v>ERROR</v>
      </c>
      <c r="J455" t="str">
        <f>MID(K455,1,5)</f>
        <v>888-6</v>
      </c>
      <c r="K455" s="8" t="s">
        <v>706</v>
      </c>
      <c r="L455" s="42"/>
      <c r="AF455" s="59" t="s">
        <v>70</v>
      </c>
      <c r="AG455" s="59" t="s">
        <v>1172</v>
      </c>
      <c r="AH455" s="59" t="str">
        <f t="shared" si="21"/>
        <v>35119B-6</v>
      </c>
      <c r="AI455" s="58">
        <v>0</v>
      </c>
    </row>
    <row r="456" spans="2:35" ht="15" x14ac:dyDescent="0.25">
      <c r="B456" s="12" t="s">
        <v>496</v>
      </c>
      <c r="C456" s="13" t="s">
        <v>834</v>
      </c>
      <c r="D456" s="17" t="str">
        <f>LEFT(ActiveFunds!$C456,5)</f>
        <v>512-6</v>
      </c>
      <c r="E456" t="str">
        <f>IFERROR(IF(VLOOKUP(D469,#REF!,2,0)="O",0,IF(VLOOKUP(D469,#REF!,2,0)="T",1,0)),"ERROR")</f>
        <v>ERROR</v>
      </c>
      <c r="J456" t="str">
        <f>MID(K456,1,5)</f>
        <v>892-1</v>
      </c>
      <c r="K456" s="7" t="s">
        <v>823</v>
      </c>
      <c r="L456" s="42"/>
      <c r="AF456" s="59" t="s">
        <v>71</v>
      </c>
      <c r="AG456" s="59" t="s">
        <v>887</v>
      </c>
      <c r="AH456" s="59" t="str">
        <f t="shared" si="21"/>
        <v>353001-1</v>
      </c>
      <c r="AI456" s="58">
        <v>0</v>
      </c>
    </row>
    <row r="457" spans="2:35" ht="15" x14ac:dyDescent="0.25">
      <c r="B457" s="14" t="s">
        <v>496</v>
      </c>
      <c r="C457" s="15" t="s">
        <v>855</v>
      </c>
      <c r="D457" s="16" t="str">
        <f>LEFT(ActiveFunds!$C457,5)</f>
        <v>575-6</v>
      </c>
      <c r="E457" t="str">
        <f>IFERROR(IF(VLOOKUP(D470,#REF!,2,0)="O",0,IF(VLOOKUP(D470,#REF!,2,0)="T",1,0)),"ERROR")</f>
        <v>ERROR</v>
      </c>
      <c r="J457" t="str">
        <f>MID(K457,1,5)</f>
        <v>492-1</v>
      </c>
      <c r="K457" s="42" t="s">
        <v>1350</v>
      </c>
      <c r="AF457" s="59" t="s">
        <v>71</v>
      </c>
      <c r="AG457" s="59" t="s">
        <v>1173</v>
      </c>
      <c r="AH457" s="59" t="str">
        <f t="shared" si="21"/>
        <v>35319H-6</v>
      </c>
      <c r="AI457" s="58">
        <v>0</v>
      </c>
    </row>
    <row r="458" spans="2:35" ht="15" x14ac:dyDescent="0.25">
      <c r="B458" s="12" t="s">
        <v>496</v>
      </c>
      <c r="C458" s="13" t="s">
        <v>378</v>
      </c>
      <c r="D458" s="17" t="str">
        <f>LEFT(ActiveFunds!$C458,5)</f>
        <v>759-6</v>
      </c>
      <c r="E458" t="str">
        <f>IFERROR(IF(VLOOKUP(D471,#REF!,2,0)="O",0,IF(VLOOKUP(D471,#REF!,2,0)="T",1,0)),"ERROR")</f>
        <v>ERROR</v>
      </c>
      <c r="AF458" s="59" t="s">
        <v>72</v>
      </c>
      <c r="AG458" s="59" t="s">
        <v>887</v>
      </c>
      <c r="AH458" s="59" t="str">
        <f t="shared" si="21"/>
        <v>354001-1</v>
      </c>
      <c r="AI458" s="58">
        <v>0</v>
      </c>
    </row>
    <row r="459" spans="2:35" ht="15" x14ac:dyDescent="0.25">
      <c r="B459" s="14" t="s">
        <v>496</v>
      </c>
      <c r="C459" s="15" t="s">
        <v>857</v>
      </c>
      <c r="D459" s="16" t="str">
        <f>LEFT(ActiveFunds!$C459,5)</f>
        <v>800-6</v>
      </c>
      <c r="E459" t="str">
        <f>IFERROR(IF(VLOOKUP(D472,#REF!,2,0)="O",0,IF(VLOOKUP(D472,#REF!,2,0)="T",1,0)),"ERROR")</f>
        <v>ERROR</v>
      </c>
      <c r="AF459" s="59" t="s">
        <v>72</v>
      </c>
      <c r="AG459" s="59" t="s">
        <v>907</v>
      </c>
      <c r="AH459" s="59" t="str">
        <f t="shared" si="21"/>
        <v>354001-2</v>
      </c>
      <c r="AI459" s="58">
        <v>0</v>
      </c>
    </row>
    <row r="460" spans="2:35" ht="15" x14ac:dyDescent="0.25">
      <c r="B460" s="12" t="s">
        <v>498</v>
      </c>
      <c r="C460" s="13" t="s">
        <v>167</v>
      </c>
      <c r="D460" s="17" t="str">
        <f>LEFT(ActiveFunds!$C460,5)</f>
        <v>001-1</v>
      </c>
      <c r="E460" t="str">
        <f>IFERROR(IF(VLOOKUP(D473,#REF!,2,0)="O",0,IF(VLOOKUP(D473,#REF!,2,0)="T",1,0)),"ERROR")</f>
        <v>ERROR</v>
      </c>
      <c r="AF460" s="59" t="s">
        <v>72</v>
      </c>
      <c r="AG460" s="59" t="s">
        <v>908</v>
      </c>
      <c r="AH460" s="59" t="str">
        <f t="shared" si="21"/>
        <v>354001-7</v>
      </c>
      <c r="AI460" s="58">
        <v>0</v>
      </c>
    </row>
    <row r="461" spans="2:35" ht="15" x14ac:dyDescent="0.25">
      <c r="B461" s="14" t="s">
        <v>498</v>
      </c>
      <c r="C461" s="15" t="s">
        <v>172</v>
      </c>
      <c r="D461" s="16" t="str">
        <f>LEFT(ActiveFunds!$C461,5)</f>
        <v>001-2</v>
      </c>
      <c r="E461" t="str">
        <f>IFERROR(IF(VLOOKUP(D474,#REF!,2,0)="O",0,IF(VLOOKUP(D474,#REF!,2,0)="T",1,0)),"ERROR")</f>
        <v>ERROR</v>
      </c>
      <c r="AF461" s="59" t="s">
        <v>72</v>
      </c>
      <c r="AG461" s="59" t="s">
        <v>1174</v>
      </c>
      <c r="AH461" s="59" t="str">
        <f t="shared" si="21"/>
        <v>354503-6</v>
      </c>
      <c r="AI461" s="58">
        <v>0</v>
      </c>
    </row>
    <row r="462" spans="2:35" ht="15" x14ac:dyDescent="0.25">
      <c r="B462" s="12" t="s">
        <v>498</v>
      </c>
      <c r="C462" s="13" t="s">
        <v>173</v>
      </c>
      <c r="D462" s="17" t="str">
        <f>LEFT(ActiveFunds!$C462,5)</f>
        <v>001-7</v>
      </c>
      <c r="E462" t="str">
        <f>IFERROR(IF(VLOOKUP(D475,#REF!,2,0)="O",0,IF(VLOOKUP(D475,#REF!,2,0)="T",1,0)),"ERROR")</f>
        <v>ERROR</v>
      </c>
      <c r="AF462" s="59" t="s">
        <v>73</v>
      </c>
      <c r="AG462" s="59" t="s">
        <v>887</v>
      </c>
      <c r="AH462" s="59" t="str">
        <f t="shared" si="21"/>
        <v>355001-1</v>
      </c>
      <c r="AI462" s="58">
        <v>0</v>
      </c>
    </row>
    <row r="463" spans="2:35" ht="15" x14ac:dyDescent="0.25">
      <c r="B463" s="14" t="s">
        <v>498</v>
      </c>
      <c r="C463" s="15" t="s">
        <v>346</v>
      </c>
      <c r="D463" s="16" t="str">
        <f>LEFT(ActiveFunds!$C463,5)</f>
        <v>02H-6</v>
      </c>
      <c r="E463" t="str">
        <f>IFERROR(IF(VLOOKUP(D476,#REF!,2,0)="O",0,IF(VLOOKUP(D476,#REF!,2,0)="T",1,0)),"ERROR")</f>
        <v>ERROR</v>
      </c>
      <c r="AF463" s="59" t="s">
        <v>73</v>
      </c>
      <c r="AG463" s="59" t="s">
        <v>907</v>
      </c>
      <c r="AH463" s="59" t="str">
        <f t="shared" si="21"/>
        <v>355001-2</v>
      </c>
      <c r="AI463" s="58">
        <v>0</v>
      </c>
    </row>
    <row r="464" spans="2:35" ht="15" x14ac:dyDescent="0.25">
      <c r="B464" s="12" t="s">
        <v>498</v>
      </c>
      <c r="C464" s="13" t="s">
        <v>337</v>
      </c>
      <c r="D464" s="17" t="str">
        <f>LEFT(ActiveFunds!$C464,5)</f>
        <v>03K-6</v>
      </c>
      <c r="E464" t="str">
        <f>IFERROR(IF(VLOOKUP(D477,#REF!,2,0)="O",0,IF(VLOOKUP(D477,#REF!,2,0)="T",1,0)),"ERROR")</f>
        <v>ERROR</v>
      </c>
      <c r="AF464" s="59" t="s">
        <v>73</v>
      </c>
      <c r="AG464" s="59" t="s">
        <v>908</v>
      </c>
      <c r="AH464" s="59" t="str">
        <f t="shared" si="21"/>
        <v>355001-7</v>
      </c>
      <c r="AI464" s="58">
        <v>0</v>
      </c>
    </row>
    <row r="465" spans="2:35" ht="15" x14ac:dyDescent="0.25">
      <c r="B465" s="14" t="s">
        <v>501</v>
      </c>
      <c r="C465" s="15" t="s">
        <v>167</v>
      </c>
      <c r="D465" s="16" t="str">
        <f>LEFT(ActiveFunds!$C465,5)</f>
        <v>001-1</v>
      </c>
      <c r="E465" t="str">
        <f>IFERROR(IF(VLOOKUP(D478,#REF!,2,0)="O",0,IF(VLOOKUP(D478,#REF!,2,0)="T",1,0)),"ERROR")</f>
        <v>ERROR</v>
      </c>
      <c r="AF465" s="59" t="s">
        <v>73</v>
      </c>
      <c r="AG465" s="59" t="s">
        <v>1175</v>
      </c>
      <c r="AH465" s="59" t="str">
        <f t="shared" si="21"/>
        <v>35514P-6</v>
      </c>
      <c r="AI465" s="58">
        <v>0</v>
      </c>
    </row>
    <row r="466" spans="2:35" ht="15" x14ac:dyDescent="0.25">
      <c r="B466" s="12" t="s">
        <v>501</v>
      </c>
      <c r="C466" s="13" t="s">
        <v>172</v>
      </c>
      <c r="D466" s="17" t="str">
        <f>LEFT(ActiveFunds!$C466,5)</f>
        <v>001-2</v>
      </c>
      <c r="E466" t="str">
        <f>IFERROR(IF(VLOOKUP(D479,#REF!,2,0)="O",0,IF(VLOOKUP(D479,#REF!,2,0)="T",1,0)),"ERROR")</f>
        <v>ERROR</v>
      </c>
      <c r="AF466" s="59" t="s">
        <v>74</v>
      </c>
      <c r="AG466" s="59" t="s">
        <v>887</v>
      </c>
      <c r="AH466" s="59" t="str">
        <f t="shared" si="21"/>
        <v>357001-1</v>
      </c>
      <c r="AI466" s="58">
        <v>0</v>
      </c>
    </row>
    <row r="467" spans="2:35" ht="15" x14ac:dyDescent="0.25">
      <c r="B467" s="14" t="s">
        <v>501</v>
      </c>
      <c r="C467" s="15" t="s">
        <v>173</v>
      </c>
      <c r="D467" s="16" t="str">
        <f>LEFT(ActiveFunds!$C467,5)</f>
        <v>001-7</v>
      </c>
      <c r="E467" t="str">
        <f>IFERROR(IF(VLOOKUP(D480,#REF!,2,0)="O",0,IF(VLOOKUP(D480,#REF!,2,0)="T",1,0)),"ERROR")</f>
        <v>ERROR</v>
      </c>
      <c r="AF467" s="59" t="s">
        <v>74</v>
      </c>
      <c r="AG467" s="59" t="s">
        <v>907</v>
      </c>
      <c r="AH467" s="59" t="str">
        <f t="shared" si="21"/>
        <v>357001-2</v>
      </c>
      <c r="AI467" s="58">
        <v>0</v>
      </c>
    </row>
    <row r="468" spans="2:35" ht="15" x14ac:dyDescent="0.25">
      <c r="B468" s="12" t="s">
        <v>501</v>
      </c>
      <c r="C468" s="13" t="s">
        <v>337</v>
      </c>
      <c r="D468" s="17" t="str">
        <f>LEFT(ActiveFunds!$C468,5)</f>
        <v>03K-6</v>
      </c>
      <c r="E468" t="str">
        <f>IFERROR(IF(VLOOKUP(D481,#REF!,2,0)="O",0,IF(VLOOKUP(D481,#REF!,2,0)="T",1,0)),"ERROR")</f>
        <v>ERROR</v>
      </c>
      <c r="AF468" s="59" t="s">
        <v>74</v>
      </c>
      <c r="AG468" s="59" t="s">
        <v>1158</v>
      </c>
      <c r="AH468" s="59" t="str">
        <f t="shared" si="21"/>
        <v>35708A-1</v>
      </c>
      <c r="AI468" s="58">
        <v>0</v>
      </c>
    </row>
    <row r="469" spans="2:35" ht="15" x14ac:dyDescent="0.25">
      <c r="B469" s="14" t="s">
        <v>501</v>
      </c>
      <c r="C469" s="15" t="s">
        <v>542</v>
      </c>
      <c r="D469" s="16" t="str">
        <f>LEFT(ActiveFunds!$C469,5)</f>
        <v>08A-1</v>
      </c>
      <c r="E469" t="str">
        <f>IFERROR(IF(VLOOKUP(D482,#REF!,2,0)="O",0,IF(VLOOKUP(D482,#REF!,2,0)="T",1,0)),"ERROR")</f>
        <v>ERROR</v>
      </c>
      <c r="AF469" s="59" t="s">
        <v>74</v>
      </c>
      <c r="AG469" s="59" t="s">
        <v>1176</v>
      </c>
      <c r="AH469" s="59" t="str">
        <f t="shared" si="21"/>
        <v>357133-6</v>
      </c>
      <c r="AI469" s="58">
        <v>0</v>
      </c>
    </row>
    <row r="470" spans="2:35" ht="15" x14ac:dyDescent="0.25">
      <c r="B470" s="12" t="s">
        <v>501</v>
      </c>
      <c r="C470" s="13" t="s">
        <v>556</v>
      </c>
      <c r="D470" s="17" t="str">
        <f>LEFT(ActiveFunds!$C470,5)</f>
        <v>08N-6</v>
      </c>
      <c r="E470" t="str">
        <f>IFERROR(IF(VLOOKUP(D483,#REF!,2,0)="O",0,IF(VLOOKUP(D483,#REF!,2,0)="T",1,0)),"ERROR")</f>
        <v>ERROR</v>
      </c>
      <c r="AF470" s="59" t="s">
        <v>74</v>
      </c>
      <c r="AG470" s="59" t="s">
        <v>1177</v>
      </c>
      <c r="AH470" s="59" t="str">
        <f t="shared" si="21"/>
        <v>35717B-1</v>
      </c>
      <c r="AI470" s="58">
        <v>0</v>
      </c>
    </row>
    <row r="471" spans="2:35" ht="15" x14ac:dyDescent="0.25">
      <c r="B471" s="14" t="s">
        <v>501</v>
      </c>
      <c r="C471" s="15" t="s">
        <v>711</v>
      </c>
      <c r="D471" s="16" t="str">
        <f>LEFT(ActiveFunds!$C471,5)</f>
        <v>17F-1</v>
      </c>
      <c r="E471" t="str">
        <f>IFERROR(IF(VLOOKUP(D484,#REF!,2,0)="O",0,IF(VLOOKUP(D484,#REF!,2,0)="T",1,0)),"ERROR")</f>
        <v>ERROR</v>
      </c>
      <c r="AF471" s="59" t="s">
        <v>74</v>
      </c>
      <c r="AG471" s="59" t="s">
        <v>1178</v>
      </c>
      <c r="AH471" s="59" t="str">
        <f t="shared" si="21"/>
        <v>35717B-2</v>
      </c>
      <c r="AI471" s="58">
        <v>0</v>
      </c>
    </row>
    <row r="472" spans="2:35" ht="15" x14ac:dyDescent="0.25">
      <c r="B472" s="12" t="s">
        <v>501</v>
      </c>
      <c r="C472" s="13" t="s">
        <v>715</v>
      </c>
      <c r="D472" s="17" t="str">
        <f>LEFT(ActiveFunds!$C472,5)</f>
        <v>17R-1</v>
      </c>
      <c r="E472" t="str">
        <f>IFERROR(IF(VLOOKUP(D485,#REF!,2,0)="O",0,IF(VLOOKUP(D485,#REF!,2,0)="T",1,0)),"ERROR")</f>
        <v>ERROR</v>
      </c>
      <c r="AF472" s="59" t="s">
        <v>74</v>
      </c>
      <c r="AG472" s="59" t="s">
        <v>1159</v>
      </c>
      <c r="AH472" s="59" t="str">
        <f t="shared" si="21"/>
        <v>35717F-1</v>
      </c>
      <c r="AI472" s="58">
        <v>0</v>
      </c>
    </row>
    <row r="473" spans="2:35" ht="15" x14ac:dyDescent="0.25">
      <c r="B473" s="14" t="s">
        <v>501</v>
      </c>
      <c r="C473" s="15" t="s">
        <v>716</v>
      </c>
      <c r="D473" s="16" t="str">
        <f>LEFT(ActiveFunds!$C473,5)</f>
        <v>17R-6</v>
      </c>
      <c r="E473" t="str">
        <f>IFERROR(IF(VLOOKUP(D486,#REF!,2,0)="O",0,IF(VLOOKUP(D486,#REF!,2,0)="T",1,0)),"ERROR")</f>
        <v>ERROR</v>
      </c>
      <c r="AF473" s="59" t="s">
        <v>74</v>
      </c>
      <c r="AG473" s="59" t="s">
        <v>1179</v>
      </c>
      <c r="AH473" s="59" t="str">
        <f t="shared" si="21"/>
        <v>35717M-6</v>
      </c>
      <c r="AI473" s="58">
        <v>0</v>
      </c>
    </row>
    <row r="474" spans="2:35" ht="15" x14ac:dyDescent="0.25">
      <c r="B474" s="12" t="s">
        <v>501</v>
      </c>
      <c r="C474" s="13" t="s">
        <v>725</v>
      </c>
      <c r="D474" s="17" t="str">
        <f>LEFT(ActiveFunds!$C474,5)</f>
        <v>18G-6</v>
      </c>
      <c r="E474" t="str">
        <f>IFERROR(IF(VLOOKUP(D487,#REF!,2,0)="O",0,IF(VLOOKUP(D487,#REF!,2,0)="T",1,0)),"ERROR")</f>
        <v>ERROR</v>
      </c>
      <c r="AF474" s="59" t="s">
        <v>145</v>
      </c>
      <c r="AG474" s="59" t="s">
        <v>887</v>
      </c>
      <c r="AH474" s="59" t="str">
        <f t="shared" si="21"/>
        <v>359001-1</v>
      </c>
      <c r="AI474" s="58">
        <v>0</v>
      </c>
    </row>
    <row r="475" spans="2:35" ht="15" x14ac:dyDescent="0.25">
      <c r="B475" s="14" t="s">
        <v>501</v>
      </c>
      <c r="C475" s="15" t="s">
        <v>727</v>
      </c>
      <c r="D475" s="16" t="str">
        <f>LEFT(ActiveFunds!$C475,5)</f>
        <v>18H-1</v>
      </c>
      <c r="E475" t="str">
        <f>IFERROR(IF(VLOOKUP(D488,#REF!,2,0)="O",0,IF(VLOOKUP(D488,#REF!,2,0)="T",1,0)),"ERROR")</f>
        <v>ERROR</v>
      </c>
      <c r="AF475" s="59" t="s">
        <v>145</v>
      </c>
      <c r="AG475" s="59" t="s">
        <v>1159</v>
      </c>
      <c r="AH475" s="59" t="str">
        <f t="shared" si="21"/>
        <v>35917F-1</v>
      </c>
      <c r="AI475" s="58">
        <v>0</v>
      </c>
    </row>
    <row r="476" spans="2:35" ht="15" x14ac:dyDescent="0.25">
      <c r="B476" s="12" t="s">
        <v>501</v>
      </c>
      <c r="C476" s="13" t="s">
        <v>828</v>
      </c>
      <c r="D476" s="17" t="str">
        <f>LEFT(ActiveFunds!$C476,5)</f>
        <v>496-6</v>
      </c>
      <c r="E476" t="str">
        <f>IFERROR(IF(VLOOKUP(D489,#REF!,2,0)="O",0,IF(VLOOKUP(D489,#REF!,2,0)="T",1,0)),"ERROR")</f>
        <v>ERROR</v>
      </c>
      <c r="AF476" s="59" t="s">
        <v>145</v>
      </c>
      <c r="AG476" s="59" t="s">
        <v>1180</v>
      </c>
      <c r="AH476" s="59" t="str">
        <f t="shared" si="21"/>
        <v>35919L-1</v>
      </c>
      <c r="AI476" s="58">
        <v>0</v>
      </c>
    </row>
    <row r="477" spans="2:35" ht="15" x14ac:dyDescent="0.25">
      <c r="B477" s="14" t="s">
        <v>501</v>
      </c>
      <c r="C477" s="15" t="s">
        <v>863</v>
      </c>
      <c r="D477" s="16" t="str">
        <f>LEFT(ActiveFunds!$C477,5)</f>
        <v>747-1</v>
      </c>
      <c r="E477" t="str">
        <f>IFERROR(IF(VLOOKUP(D490,#REF!,2,0)="O",0,IF(VLOOKUP(D490,#REF!,2,0)="T",1,0)),"ERROR")</f>
        <v>ERROR</v>
      </c>
      <c r="AF477" s="59" t="s">
        <v>75</v>
      </c>
      <c r="AG477" s="59" t="s">
        <v>887</v>
      </c>
      <c r="AH477" s="59" t="str">
        <f t="shared" si="21"/>
        <v>360001-1</v>
      </c>
      <c r="AI477" s="58">
        <v>0</v>
      </c>
    </row>
    <row r="478" spans="2:35" ht="15" x14ac:dyDescent="0.25">
      <c r="B478" s="12" t="s">
        <v>501</v>
      </c>
      <c r="C478" s="13" t="s">
        <v>865</v>
      </c>
      <c r="D478" s="17" t="str">
        <f>LEFT(ActiveFunds!$C478,5)</f>
        <v>747-6</v>
      </c>
      <c r="E478" t="str">
        <f>IFERROR(IF(VLOOKUP(D491,#REF!,2,0)="O",0,IF(VLOOKUP(D491,#REF!,2,0)="T",1,0)),"ERROR")</f>
        <v>ERROR</v>
      </c>
      <c r="AF478" s="59" t="s">
        <v>75</v>
      </c>
      <c r="AG478" s="59" t="s">
        <v>1141</v>
      </c>
      <c r="AH478" s="59" t="str">
        <f t="shared" si="21"/>
        <v>36002R-1</v>
      </c>
      <c r="AI478" s="58">
        <v>0</v>
      </c>
    </row>
    <row r="479" spans="2:35" ht="15" x14ac:dyDescent="0.25">
      <c r="B479" s="14" t="s">
        <v>501</v>
      </c>
      <c r="C479" s="15" t="s">
        <v>870</v>
      </c>
      <c r="D479" s="16" t="str">
        <f>LEFT(ActiveFunds!$C479,5)</f>
        <v>785-6</v>
      </c>
      <c r="E479" t="str">
        <f>IFERROR(IF(VLOOKUP(D492,#REF!,2,0)="O",0,IF(VLOOKUP(D492,#REF!,2,0)="T",1,0)),"ERROR")</f>
        <v>ERROR</v>
      </c>
      <c r="AF479" s="59" t="s">
        <v>75</v>
      </c>
      <c r="AG479" s="59" t="s">
        <v>1158</v>
      </c>
      <c r="AH479" s="59" t="str">
        <f t="shared" si="21"/>
        <v>36008A-1</v>
      </c>
      <c r="AI479" s="58">
        <v>0</v>
      </c>
    </row>
    <row r="480" spans="2:35" ht="15" x14ac:dyDescent="0.25">
      <c r="B480" s="12" t="s">
        <v>501</v>
      </c>
      <c r="C480" s="13" t="s">
        <v>872</v>
      </c>
      <c r="D480" s="17" t="str">
        <f>LEFT(ActiveFunds!$C480,5)</f>
        <v>788-6</v>
      </c>
      <c r="E480" t="str">
        <f>IFERROR(IF(VLOOKUP(D493,#REF!,2,0)="O",0,IF(VLOOKUP(D493,#REF!,2,0)="T",1,0)),"ERROR")</f>
        <v>ERROR</v>
      </c>
      <c r="AF480" s="59" t="s">
        <v>75</v>
      </c>
      <c r="AG480" s="59" t="s">
        <v>912</v>
      </c>
      <c r="AH480" s="59" t="str">
        <f t="shared" si="21"/>
        <v>36009R-1</v>
      </c>
      <c r="AI480" s="58">
        <v>0</v>
      </c>
    </row>
    <row r="481" spans="2:35" ht="15" x14ac:dyDescent="0.25">
      <c r="B481" s="14" t="s">
        <v>501</v>
      </c>
      <c r="C481" s="15" t="s">
        <v>877</v>
      </c>
      <c r="D481" s="16" t="str">
        <f>LEFT(ActiveFunds!$C481,5)</f>
        <v>835-6</v>
      </c>
      <c r="E481" t="str">
        <f>IFERROR(IF(VLOOKUP(D494,#REF!,2,0)="O",0,IF(VLOOKUP(D494,#REF!,2,0)="T",1,0)),"ERROR")</f>
        <v>ERROR</v>
      </c>
      <c r="AF481" s="59" t="s">
        <v>75</v>
      </c>
      <c r="AG481" s="59" t="s">
        <v>1181</v>
      </c>
      <c r="AH481" s="59" t="str">
        <f t="shared" si="21"/>
        <v>360145-6</v>
      </c>
      <c r="AI481" s="58">
        <v>0</v>
      </c>
    </row>
    <row r="482" spans="2:35" ht="15" x14ac:dyDescent="0.25">
      <c r="B482" s="12" t="s">
        <v>501</v>
      </c>
      <c r="C482" s="13" t="s">
        <v>879</v>
      </c>
      <c r="D482" s="17" t="str">
        <f>LEFT(ActiveFunds!$C482,5)</f>
        <v>842-6</v>
      </c>
      <c r="E482" t="str">
        <f>IFERROR(IF(VLOOKUP(D495,#REF!,2,0)="O",0,IF(VLOOKUP(D495,#REF!,2,0)="T",1,0)),"ERROR")</f>
        <v>ERROR</v>
      </c>
      <c r="AF482" s="59" t="s">
        <v>75</v>
      </c>
      <c r="AG482" s="59" t="s">
        <v>1182</v>
      </c>
      <c r="AH482" s="59" t="str">
        <f t="shared" si="21"/>
        <v>360148-6</v>
      </c>
      <c r="AI482" s="58">
        <v>0</v>
      </c>
    </row>
    <row r="483" spans="2:35" ht="15" x14ac:dyDescent="0.25">
      <c r="B483" s="14" t="s">
        <v>504</v>
      </c>
      <c r="C483" s="15" t="s">
        <v>845</v>
      </c>
      <c r="D483" s="16" t="str">
        <f>LEFT(ActiveFunds!$C483,5)</f>
        <v>548-6</v>
      </c>
      <c r="E483" t="str">
        <f>IFERROR(IF(VLOOKUP(D496,#REF!,2,0)="O",0,IF(VLOOKUP(D496,#REF!,2,0)="T",1,0)),"ERROR")</f>
        <v>ERROR</v>
      </c>
      <c r="AF483" s="59" t="s">
        <v>75</v>
      </c>
      <c r="AG483" s="59" t="s">
        <v>1183</v>
      </c>
      <c r="AH483" s="59" t="str">
        <f t="shared" si="21"/>
        <v>360149-6</v>
      </c>
      <c r="AI483" s="58">
        <v>0</v>
      </c>
    </row>
    <row r="484" spans="2:35" ht="15" x14ac:dyDescent="0.25">
      <c r="B484" s="12" t="s">
        <v>506</v>
      </c>
      <c r="C484" s="13" t="s">
        <v>167</v>
      </c>
      <c r="D484" s="17" t="str">
        <f>LEFT(ActiveFunds!$C484,5)</f>
        <v>001-1</v>
      </c>
      <c r="E484" t="str">
        <f>IFERROR(IF(VLOOKUP(D497,#REF!,2,0)="O",0,IF(VLOOKUP(D497,#REF!,2,0)="T",1,0)),"ERROR")</f>
        <v>ERROR</v>
      </c>
      <c r="AF484" s="59" t="s">
        <v>75</v>
      </c>
      <c r="AG484" s="59" t="s">
        <v>1147</v>
      </c>
      <c r="AH484" s="59" t="str">
        <f t="shared" si="21"/>
        <v>36015M-1</v>
      </c>
      <c r="AI484" s="58">
        <v>0</v>
      </c>
    </row>
    <row r="485" spans="2:35" ht="15" x14ac:dyDescent="0.25">
      <c r="B485" s="14" t="s">
        <v>506</v>
      </c>
      <c r="C485" s="15" t="s">
        <v>172</v>
      </c>
      <c r="D485" s="16" t="str">
        <f>LEFT(ActiveFunds!$C485,5)</f>
        <v>001-2</v>
      </c>
      <c r="E485" t="str">
        <f>IFERROR(IF(VLOOKUP(D498,#REF!,2,0)="O",0,IF(VLOOKUP(D498,#REF!,2,0)="T",1,0)),"ERROR")</f>
        <v>ERROR</v>
      </c>
      <c r="AF485" s="59" t="s">
        <v>75</v>
      </c>
      <c r="AG485" s="59" t="s">
        <v>1045</v>
      </c>
      <c r="AH485" s="59" t="str">
        <f t="shared" si="21"/>
        <v>360315-1</v>
      </c>
      <c r="AI485" s="58">
        <v>0</v>
      </c>
    </row>
    <row r="486" spans="2:35" ht="15" x14ac:dyDescent="0.25">
      <c r="B486" s="12" t="s">
        <v>506</v>
      </c>
      <c r="C486" s="13" t="s">
        <v>173</v>
      </c>
      <c r="D486" s="17" t="str">
        <f>LEFT(ActiveFunds!$C486,5)</f>
        <v>001-7</v>
      </c>
      <c r="E486" t="str">
        <f>IFERROR(IF(VLOOKUP(D499,#REF!,2,0)="O",0,IF(VLOOKUP(D499,#REF!,2,0)="T",1,0)),"ERROR")</f>
        <v>ERROR</v>
      </c>
      <c r="AF486" s="59" t="s">
        <v>75</v>
      </c>
      <c r="AG486" s="59" t="s">
        <v>1184</v>
      </c>
      <c r="AH486" s="59" t="str">
        <f t="shared" si="21"/>
        <v>360505-6</v>
      </c>
      <c r="AI486" s="58">
        <v>0</v>
      </c>
    </row>
    <row r="487" spans="2:35" ht="15" x14ac:dyDescent="0.25">
      <c r="B487" s="14" t="s">
        <v>506</v>
      </c>
      <c r="C487" s="15" t="s">
        <v>542</v>
      </c>
      <c r="D487" s="16" t="str">
        <f>LEFT(ActiveFunds!$C487,5)</f>
        <v>08A-1</v>
      </c>
      <c r="E487" t="str">
        <f>IFERROR(IF(VLOOKUP(D500,#REF!,2,0)="O",0,IF(VLOOKUP(D500,#REF!,2,0)="T",1,0)),"ERROR")</f>
        <v>ERROR</v>
      </c>
      <c r="AF487" s="59" t="s">
        <v>75</v>
      </c>
      <c r="AG487" s="59" t="s">
        <v>898</v>
      </c>
      <c r="AH487" s="59" t="str">
        <f t="shared" si="21"/>
        <v>360608-1</v>
      </c>
      <c r="AI487" s="58">
        <v>0</v>
      </c>
    </row>
    <row r="488" spans="2:35" ht="15" x14ac:dyDescent="0.25">
      <c r="B488" s="12" t="s">
        <v>506</v>
      </c>
      <c r="C488" s="13" t="s">
        <v>711</v>
      </c>
      <c r="D488" s="17" t="str">
        <f>LEFT(ActiveFunds!$C488,5)</f>
        <v>17F-1</v>
      </c>
      <c r="E488" t="str">
        <f>IFERROR(IF(VLOOKUP(D501,#REF!,2,0)="O",0,IF(VLOOKUP(D501,#REF!,2,0)="T",1,0)),"ERROR")</f>
        <v>ERROR</v>
      </c>
      <c r="AF488" s="59" t="s">
        <v>75</v>
      </c>
      <c r="AG488" s="59" t="s">
        <v>899</v>
      </c>
      <c r="AH488" s="59" t="str">
        <f t="shared" si="21"/>
        <v>360609-1</v>
      </c>
      <c r="AI488" s="58">
        <v>0</v>
      </c>
    </row>
    <row r="489" spans="2:35" ht="15" x14ac:dyDescent="0.25">
      <c r="B489" s="14" t="s">
        <v>506</v>
      </c>
      <c r="C489" s="15" t="s">
        <v>723</v>
      </c>
      <c r="D489" s="16" t="str">
        <f>LEFT(ActiveFunds!$C489,5)</f>
        <v>18E-6</v>
      </c>
      <c r="E489" t="str">
        <f>IFERROR(IF(VLOOKUP(D502,#REF!,2,0)="O",0,IF(VLOOKUP(D502,#REF!,2,0)="T",1,0)),"ERROR")</f>
        <v>ERROR</v>
      </c>
      <c r="AF489" s="59" t="s">
        <v>76</v>
      </c>
      <c r="AG489" s="59" t="s">
        <v>887</v>
      </c>
      <c r="AH489" s="59" t="str">
        <f t="shared" si="21"/>
        <v>365001-1</v>
      </c>
      <c r="AI489" s="58">
        <v>0</v>
      </c>
    </row>
    <row r="490" spans="2:35" ht="15" x14ac:dyDescent="0.25">
      <c r="B490" s="12" t="s">
        <v>506</v>
      </c>
      <c r="C490" s="13" t="s">
        <v>654</v>
      </c>
      <c r="D490" s="17" t="str">
        <f>LEFT(ActiveFunds!$C490,5)</f>
        <v>315-1</v>
      </c>
      <c r="E490" t="str">
        <f>IFERROR(IF(VLOOKUP(D503,#REF!,2,0)="O",0,IF(VLOOKUP(D503,#REF!,2,0)="T",1,0)),"ERROR")</f>
        <v>ERROR</v>
      </c>
      <c r="AF490" s="59" t="s">
        <v>76</v>
      </c>
      <c r="AG490" s="59" t="s">
        <v>1158</v>
      </c>
      <c r="AH490" s="59" t="str">
        <f t="shared" si="21"/>
        <v>36508A-1</v>
      </c>
      <c r="AI490" s="58">
        <v>0</v>
      </c>
    </row>
    <row r="491" spans="2:35" ht="15" x14ac:dyDescent="0.25">
      <c r="B491" s="14" t="s">
        <v>506</v>
      </c>
      <c r="C491" s="15" t="s">
        <v>804</v>
      </c>
      <c r="D491" s="16" t="str">
        <f>LEFT(ActiveFunds!$C491,5)</f>
        <v>416-6</v>
      </c>
      <c r="E491" t="str">
        <f>IFERROR(IF(VLOOKUP(D504,#REF!,2,0)="O",0,IF(VLOOKUP(D504,#REF!,2,0)="T",1,0)),"ERROR")</f>
        <v>ERROR</v>
      </c>
      <c r="AF491" s="59" t="s">
        <v>76</v>
      </c>
      <c r="AG491" s="59" t="s">
        <v>1185</v>
      </c>
      <c r="AH491" s="59" t="str">
        <f t="shared" si="21"/>
        <v>365143-6</v>
      </c>
      <c r="AI491" s="58">
        <v>0</v>
      </c>
    </row>
    <row r="492" spans="2:35" ht="15" x14ac:dyDescent="0.25">
      <c r="B492" s="12" t="s">
        <v>506</v>
      </c>
      <c r="C492" s="13" t="s">
        <v>826</v>
      </c>
      <c r="D492" s="17" t="str">
        <f>LEFT(ActiveFunds!$C492,5)</f>
        <v>480-6</v>
      </c>
      <c r="E492" t="str">
        <f>IFERROR(IF(VLOOKUP(D505,#REF!,2,0)="O",0,IF(VLOOKUP(D505,#REF!,2,0)="T",1,0)),"ERROR")</f>
        <v>ERROR</v>
      </c>
      <c r="AF492" s="59" t="s">
        <v>76</v>
      </c>
      <c r="AG492" s="59" t="s">
        <v>1181</v>
      </c>
      <c r="AH492" s="59" t="str">
        <f t="shared" si="21"/>
        <v>365145-6</v>
      </c>
      <c r="AI492" s="58">
        <v>0</v>
      </c>
    </row>
    <row r="493" spans="2:35" ht="15" x14ac:dyDescent="0.25">
      <c r="B493" s="14" t="s">
        <v>506</v>
      </c>
      <c r="C493" s="15" t="s">
        <v>841</v>
      </c>
      <c r="D493" s="16" t="str">
        <f>LEFT(ActiveFunds!$C493,5)</f>
        <v>536-6</v>
      </c>
      <c r="E493" t="str">
        <f>IFERROR(IF(VLOOKUP(D506,#REF!,2,0)="O",0,IF(VLOOKUP(D506,#REF!,2,0)="T",1,0)),"ERROR")</f>
        <v>ERROR</v>
      </c>
      <c r="AF493" s="59" t="s">
        <v>76</v>
      </c>
      <c r="AG493" s="59" t="s">
        <v>1182</v>
      </c>
      <c r="AH493" s="59" t="str">
        <f t="shared" si="21"/>
        <v>365148-6</v>
      </c>
      <c r="AI493" s="58">
        <v>0</v>
      </c>
    </row>
    <row r="494" spans="2:35" ht="15" x14ac:dyDescent="0.25">
      <c r="B494" s="12" t="s">
        <v>506</v>
      </c>
      <c r="C494" s="13" t="s">
        <v>170</v>
      </c>
      <c r="D494" s="17" t="str">
        <f>LEFT(ActiveFunds!$C494,5)</f>
        <v>553-1</v>
      </c>
      <c r="E494" t="str">
        <f>IFERROR(IF(VLOOKUP(D507,#REF!,2,0)="O",0,IF(VLOOKUP(D507,#REF!,2,0)="T",1,0)),"ERROR")</f>
        <v>ERROR</v>
      </c>
      <c r="AF494" s="59" t="s">
        <v>76</v>
      </c>
      <c r="AG494" s="59" t="s">
        <v>1183</v>
      </c>
      <c r="AH494" s="59" t="str">
        <f t="shared" si="21"/>
        <v>365149-6</v>
      </c>
      <c r="AI494" s="58">
        <v>0</v>
      </c>
    </row>
    <row r="495" spans="2:35" ht="15" x14ac:dyDescent="0.25">
      <c r="B495" s="14" t="s">
        <v>506</v>
      </c>
      <c r="C495" s="15" t="s">
        <v>378</v>
      </c>
      <c r="D495" s="16" t="str">
        <f>LEFT(ActiveFunds!$C495,5)</f>
        <v>759-6</v>
      </c>
      <c r="E495" t="str">
        <f>IFERROR(IF(VLOOKUP(D508,#REF!,2,0)="O",0,IF(VLOOKUP(D508,#REF!,2,0)="T",1,0)),"ERROR")</f>
        <v>ERROR</v>
      </c>
      <c r="AF495" s="59" t="s">
        <v>76</v>
      </c>
      <c r="AG495" s="59" t="s">
        <v>1045</v>
      </c>
      <c r="AH495" s="59" t="str">
        <f t="shared" si="21"/>
        <v>365315-1</v>
      </c>
      <c r="AI495" s="58">
        <v>0</v>
      </c>
    </row>
    <row r="496" spans="2:35" ht="15" x14ac:dyDescent="0.25">
      <c r="B496" s="12" t="s">
        <v>509</v>
      </c>
      <c r="C496" s="13" t="s">
        <v>167</v>
      </c>
      <c r="D496" s="17" t="str">
        <f>LEFT(ActiveFunds!$C496,5)</f>
        <v>001-1</v>
      </c>
      <c r="E496" t="str">
        <f>IFERROR(IF(VLOOKUP(D509,#REF!,2,0)="O",0,IF(VLOOKUP(D509,#REF!,2,0)="T",1,0)),"ERROR")</f>
        <v>ERROR</v>
      </c>
      <c r="AF496" s="59" t="s">
        <v>77</v>
      </c>
      <c r="AG496" s="59" t="s">
        <v>887</v>
      </c>
      <c r="AH496" s="59" t="str">
        <f t="shared" si="21"/>
        <v>370001-1</v>
      </c>
      <c r="AI496" s="58">
        <v>0</v>
      </c>
    </row>
    <row r="497" spans="2:35" ht="15" x14ac:dyDescent="0.25">
      <c r="B497" s="14" t="s">
        <v>509</v>
      </c>
      <c r="C497" s="15" t="s">
        <v>173</v>
      </c>
      <c r="D497" s="16" t="str">
        <f>LEFT(ActiveFunds!$C497,5)</f>
        <v>001-7</v>
      </c>
      <c r="E497" t="str">
        <f>IFERROR(IF(VLOOKUP(D510,#REF!,2,0)="O",0,IF(VLOOKUP(D510,#REF!,2,0)="T",1,0)),"ERROR")</f>
        <v>ERROR</v>
      </c>
      <c r="AF497" s="59" t="s">
        <v>77</v>
      </c>
      <c r="AG497" s="59" t="s">
        <v>1158</v>
      </c>
      <c r="AH497" s="59" t="str">
        <f t="shared" si="21"/>
        <v>37008A-1</v>
      </c>
      <c r="AI497" s="58">
        <v>0</v>
      </c>
    </row>
    <row r="498" spans="2:35" ht="15" x14ac:dyDescent="0.25">
      <c r="B498" s="12" t="s">
        <v>509</v>
      </c>
      <c r="C498" s="13" t="s">
        <v>337</v>
      </c>
      <c r="D498" s="17" t="str">
        <f>LEFT(ActiveFunds!$C498,5)</f>
        <v>03K-6</v>
      </c>
      <c r="E498" t="str">
        <f>IFERROR(IF(VLOOKUP(D511,#REF!,2,0)="O",0,IF(VLOOKUP(D511,#REF!,2,0)="T",1,0)),"ERROR")</f>
        <v>ERROR</v>
      </c>
      <c r="AF498" s="59" t="s">
        <v>77</v>
      </c>
      <c r="AG498" s="59" t="s">
        <v>1181</v>
      </c>
      <c r="AH498" s="59" t="str">
        <f t="shared" si="21"/>
        <v>370145-6</v>
      </c>
      <c r="AI498" s="58">
        <v>0</v>
      </c>
    </row>
    <row r="499" spans="2:35" ht="15" x14ac:dyDescent="0.25">
      <c r="B499" s="14" t="s">
        <v>509</v>
      </c>
      <c r="C499" s="15" t="s">
        <v>739</v>
      </c>
      <c r="D499" s="16" t="str">
        <f>LEFT(ActiveFunds!$C499,5)</f>
        <v>19B-6</v>
      </c>
      <c r="E499" t="str">
        <f>IFERROR(IF(VLOOKUP(D512,#REF!,2,0)="O",0,IF(VLOOKUP(D512,#REF!,2,0)="T",1,0)),"ERROR")</f>
        <v>ERROR</v>
      </c>
      <c r="AF499" s="59" t="s">
        <v>77</v>
      </c>
      <c r="AG499" s="59" t="s">
        <v>1182</v>
      </c>
      <c r="AH499" s="59" t="str">
        <f t="shared" si="21"/>
        <v>370148-6</v>
      </c>
      <c r="AI499" s="58">
        <v>0</v>
      </c>
    </row>
    <row r="500" spans="2:35" ht="15" x14ac:dyDescent="0.25">
      <c r="B500" s="12" t="s">
        <v>509</v>
      </c>
      <c r="C500" s="13" t="s">
        <v>832</v>
      </c>
      <c r="D500" s="17" t="str">
        <f>LEFT(ActiveFunds!$C500,5)</f>
        <v>508-6</v>
      </c>
      <c r="E500" t="str">
        <f>IFERROR(IF(VLOOKUP(D513,#REF!,2,0)="O",0,IF(VLOOKUP(D513,#REF!,2,0)="T",1,0)),"ERROR")</f>
        <v>ERROR</v>
      </c>
      <c r="AF500" s="59" t="s">
        <v>77</v>
      </c>
      <c r="AG500" s="59" t="s">
        <v>1183</v>
      </c>
      <c r="AH500" s="59" t="str">
        <f t="shared" si="21"/>
        <v>370149-6</v>
      </c>
      <c r="AI500" s="58">
        <v>0</v>
      </c>
    </row>
    <row r="501" spans="2:35" ht="15" x14ac:dyDescent="0.25">
      <c r="B501" s="14" t="s">
        <v>509</v>
      </c>
      <c r="C501" s="15" t="s">
        <v>857</v>
      </c>
      <c r="D501" s="16" t="str">
        <f>LEFT(ActiveFunds!$C501,5)</f>
        <v>800-6</v>
      </c>
      <c r="E501" t="str">
        <f>IFERROR(IF(VLOOKUP(D514,#REF!,2,0)="O",0,IF(VLOOKUP(D514,#REF!,2,0)="T",1,0)),"ERROR")</f>
        <v>ERROR</v>
      </c>
      <c r="AF501" s="59" t="s">
        <v>78</v>
      </c>
      <c r="AG501" s="59" t="s">
        <v>887</v>
      </c>
      <c r="AH501" s="59" t="str">
        <f t="shared" si="21"/>
        <v>375001-1</v>
      </c>
      <c r="AI501" s="58">
        <v>0</v>
      </c>
    </row>
    <row r="502" spans="2:35" ht="15" x14ac:dyDescent="0.25">
      <c r="B502" s="12" t="s">
        <v>511</v>
      </c>
      <c r="C502" s="13" t="s">
        <v>167</v>
      </c>
      <c r="D502" s="17" t="str">
        <f>LEFT(ActiveFunds!$C502,5)</f>
        <v>001-1</v>
      </c>
      <c r="E502" t="str">
        <f>IFERROR(IF(VLOOKUP(D515,#REF!,2,0)="O",0,IF(VLOOKUP(D515,#REF!,2,0)="T",1,0)),"ERROR")</f>
        <v>ERROR</v>
      </c>
      <c r="AF502" s="59" t="s">
        <v>78</v>
      </c>
      <c r="AG502" s="59" t="s">
        <v>1158</v>
      </c>
      <c r="AH502" s="59" t="str">
        <f t="shared" si="21"/>
        <v>37508A-1</v>
      </c>
      <c r="AI502" s="58">
        <v>0</v>
      </c>
    </row>
    <row r="503" spans="2:35" ht="15" x14ac:dyDescent="0.25">
      <c r="B503" s="14" t="s">
        <v>511</v>
      </c>
      <c r="C503" s="15" t="s">
        <v>743</v>
      </c>
      <c r="D503" s="16" t="str">
        <f>LEFT(ActiveFunds!$C503,5)</f>
        <v>19H-6</v>
      </c>
      <c r="E503" t="str">
        <f>IFERROR(IF(VLOOKUP(D516,#REF!,2,0)="O",0,IF(VLOOKUP(D516,#REF!,2,0)="T",1,0)),"ERROR")</f>
        <v>ERROR</v>
      </c>
      <c r="AF503" s="59" t="s">
        <v>78</v>
      </c>
      <c r="AG503" s="59" t="s">
        <v>1181</v>
      </c>
      <c r="AH503" s="59" t="str">
        <f t="shared" si="21"/>
        <v>375145-6</v>
      </c>
      <c r="AI503" s="58">
        <v>0</v>
      </c>
    </row>
    <row r="504" spans="2:35" ht="15" x14ac:dyDescent="0.25">
      <c r="B504" s="12" t="s">
        <v>511</v>
      </c>
      <c r="C504" s="13" t="s">
        <v>857</v>
      </c>
      <c r="D504" s="17" t="str">
        <f>LEFT(ActiveFunds!$C504,5)</f>
        <v>800-6</v>
      </c>
      <c r="E504" t="str">
        <f>IFERROR(IF(VLOOKUP(D517,#REF!,2,0)="O",0,IF(VLOOKUP(D517,#REF!,2,0)="T",1,0)),"ERROR")</f>
        <v>ERROR</v>
      </c>
      <c r="AF504" s="59" t="s">
        <v>78</v>
      </c>
      <c r="AG504" s="59" t="s">
        <v>1182</v>
      </c>
      <c r="AH504" s="59" t="str">
        <f t="shared" si="21"/>
        <v>375148-6</v>
      </c>
      <c r="AI504" s="58">
        <v>0</v>
      </c>
    </row>
    <row r="505" spans="2:35" ht="15" x14ac:dyDescent="0.25">
      <c r="B505" s="14" t="s">
        <v>513</v>
      </c>
      <c r="C505" s="15" t="s">
        <v>167</v>
      </c>
      <c r="D505" s="16" t="str">
        <f>LEFT(ActiveFunds!$C505,5)</f>
        <v>001-1</v>
      </c>
      <c r="E505" t="str">
        <f>IFERROR(IF(VLOOKUP(D518,#REF!,2,0)="O",0,IF(VLOOKUP(D518,#REF!,2,0)="T",1,0)),"ERROR")</f>
        <v>ERROR</v>
      </c>
      <c r="AF505" s="59" t="s">
        <v>78</v>
      </c>
      <c r="AG505" s="59" t="s">
        <v>1183</v>
      </c>
      <c r="AH505" s="59" t="str">
        <f t="shared" si="21"/>
        <v>375149-6</v>
      </c>
      <c r="AI505" s="58">
        <v>0</v>
      </c>
    </row>
    <row r="506" spans="2:35" ht="15" x14ac:dyDescent="0.25">
      <c r="B506" s="12" t="s">
        <v>513</v>
      </c>
      <c r="C506" s="13" t="s">
        <v>172</v>
      </c>
      <c r="D506" s="17" t="str">
        <f>LEFT(ActiveFunds!$C506,5)</f>
        <v>001-2</v>
      </c>
      <c r="E506" t="str">
        <f>IFERROR(IF(VLOOKUP(D519,#REF!,2,0)="O",0,IF(VLOOKUP(D519,#REF!,2,0)="T",1,0)),"ERROR")</f>
        <v>ERROR</v>
      </c>
      <c r="AF506" s="59" t="s">
        <v>79</v>
      </c>
      <c r="AG506" s="59" t="s">
        <v>887</v>
      </c>
      <c r="AH506" s="59" t="str">
        <f t="shared" si="21"/>
        <v>376001-1</v>
      </c>
      <c r="AI506" s="58">
        <v>0</v>
      </c>
    </row>
    <row r="507" spans="2:35" ht="15" x14ac:dyDescent="0.25">
      <c r="B507" s="14" t="s">
        <v>513</v>
      </c>
      <c r="C507" s="15" t="s">
        <v>173</v>
      </c>
      <c r="D507" s="16" t="str">
        <f>LEFT(ActiveFunds!$C507,5)</f>
        <v>001-7</v>
      </c>
      <c r="E507" t="str">
        <f>IFERROR(IF(VLOOKUP(D520,#REF!,2,0)="O",0,IF(VLOOKUP(D520,#REF!,2,0)="T",1,0)),"ERROR")</f>
        <v>ERROR</v>
      </c>
      <c r="AF507" s="59" t="s">
        <v>79</v>
      </c>
      <c r="AG507" s="59" t="s">
        <v>1158</v>
      </c>
      <c r="AH507" s="59" t="str">
        <f t="shared" si="21"/>
        <v>37608A-1</v>
      </c>
      <c r="AI507" s="58">
        <v>0</v>
      </c>
    </row>
    <row r="508" spans="2:35" ht="15" x14ac:dyDescent="0.25">
      <c r="B508" s="12" t="s">
        <v>513</v>
      </c>
      <c r="C508" s="13" t="s">
        <v>337</v>
      </c>
      <c r="D508" s="17" t="str">
        <f>LEFT(ActiveFunds!$C508,5)</f>
        <v>03K-6</v>
      </c>
      <c r="E508" t="str">
        <f>IFERROR(IF(VLOOKUP(D521,#REF!,2,0)="O",0,IF(VLOOKUP(D521,#REF!,2,0)="T",1,0)),"ERROR")</f>
        <v>ERROR</v>
      </c>
      <c r="AF508" s="59" t="s">
        <v>79</v>
      </c>
      <c r="AG508" s="59" t="s">
        <v>1181</v>
      </c>
      <c r="AH508" s="59" t="str">
        <f t="shared" si="21"/>
        <v>376145-6</v>
      </c>
      <c r="AI508" s="58">
        <v>0</v>
      </c>
    </row>
    <row r="509" spans="2:35" ht="15" x14ac:dyDescent="0.25">
      <c r="B509" s="14" t="s">
        <v>513</v>
      </c>
      <c r="C509" s="15" t="s">
        <v>829</v>
      </c>
      <c r="D509" s="16" t="str">
        <f>LEFT(ActiveFunds!$C509,5)</f>
        <v>503-6</v>
      </c>
      <c r="E509" t="str">
        <f>IFERROR(IF(VLOOKUP(D522,#REF!,2,0)="O",0,IF(VLOOKUP(D522,#REF!,2,0)="T",1,0)),"ERROR")</f>
        <v>ERROR</v>
      </c>
      <c r="AF509" s="59" t="s">
        <v>79</v>
      </c>
      <c r="AG509" s="59" t="s">
        <v>1182</v>
      </c>
      <c r="AH509" s="59" t="str">
        <f t="shared" si="21"/>
        <v>376148-6</v>
      </c>
      <c r="AI509" s="58">
        <v>0</v>
      </c>
    </row>
    <row r="510" spans="2:35" ht="15" x14ac:dyDescent="0.25">
      <c r="B510" s="12" t="s">
        <v>514</v>
      </c>
      <c r="C510" s="13" t="s">
        <v>167</v>
      </c>
      <c r="D510" s="17" t="str">
        <f>LEFT(ActiveFunds!$C510,5)</f>
        <v>001-1</v>
      </c>
      <c r="E510" t="str">
        <f>IFERROR(IF(VLOOKUP(D523,#REF!,2,0)="O",0,IF(VLOOKUP(D523,#REF!,2,0)="T",1,0)),"ERROR")</f>
        <v>ERROR</v>
      </c>
      <c r="AF510" s="59" t="s">
        <v>79</v>
      </c>
      <c r="AG510" s="59" t="s">
        <v>1183</v>
      </c>
      <c r="AH510" s="59" t="str">
        <f t="shared" si="21"/>
        <v>376149-6</v>
      </c>
      <c r="AI510" s="58">
        <v>0</v>
      </c>
    </row>
    <row r="511" spans="2:35" ht="15" x14ac:dyDescent="0.25">
      <c r="B511" s="14" t="s">
        <v>514</v>
      </c>
      <c r="C511" s="15" t="s">
        <v>172</v>
      </c>
      <c r="D511" s="16" t="str">
        <f>LEFT(ActiveFunds!$C511,5)</f>
        <v>001-2</v>
      </c>
      <c r="E511" t="str">
        <f>IFERROR(IF(VLOOKUP(D524,#REF!,2,0)="O",0,IF(VLOOKUP(D524,#REF!,2,0)="T",1,0)),"ERROR")</f>
        <v>ERROR</v>
      </c>
      <c r="AF511" s="59" t="s">
        <v>80</v>
      </c>
      <c r="AG511" s="59" t="s">
        <v>887</v>
      </c>
      <c r="AH511" s="59" t="str">
        <f t="shared" si="21"/>
        <v>380001-1</v>
      </c>
      <c r="AI511" s="58">
        <v>0</v>
      </c>
    </row>
    <row r="512" spans="2:35" ht="15" x14ac:dyDescent="0.25">
      <c r="B512" s="12" t="s">
        <v>514</v>
      </c>
      <c r="C512" s="13" t="s">
        <v>173</v>
      </c>
      <c r="D512" s="17" t="str">
        <f>LEFT(ActiveFunds!$C512,5)</f>
        <v>001-7</v>
      </c>
      <c r="E512" t="str">
        <f>IFERROR(IF(VLOOKUP(D525,#REF!,2,0)="O",0,IF(VLOOKUP(D525,#REF!,2,0)="T",1,0)),"ERROR")</f>
        <v>ERROR</v>
      </c>
      <c r="AF512" s="59" t="s">
        <v>80</v>
      </c>
      <c r="AG512" s="59" t="s">
        <v>1158</v>
      </c>
      <c r="AH512" s="59" t="str">
        <f t="shared" si="21"/>
        <v>38008A-1</v>
      </c>
      <c r="AI512" s="58">
        <v>0</v>
      </c>
    </row>
    <row r="513" spans="2:35" ht="15" x14ac:dyDescent="0.25">
      <c r="B513" s="14" t="s">
        <v>514</v>
      </c>
      <c r="C513" s="15" t="s">
        <v>295</v>
      </c>
      <c r="D513" s="16" t="str">
        <f>LEFT(ActiveFunds!$C513,5)</f>
        <v>001-9</v>
      </c>
      <c r="E513" t="str">
        <f>IFERROR(IF(VLOOKUP(D526,#REF!,2,0)="O",0,IF(VLOOKUP(D526,#REF!,2,0)="T",1,0)),"ERROR")</f>
        <v>ERROR</v>
      </c>
      <c r="AF513" s="59" t="s">
        <v>80</v>
      </c>
      <c r="AG513" s="59" t="s">
        <v>1181</v>
      </c>
      <c r="AH513" s="59" t="str">
        <f t="shared" si="21"/>
        <v>380145-6</v>
      </c>
      <c r="AI513" s="58">
        <v>0</v>
      </c>
    </row>
    <row r="514" spans="2:35" ht="15" x14ac:dyDescent="0.25">
      <c r="B514" s="12" t="s">
        <v>514</v>
      </c>
      <c r="C514" s="13" t="s">
        <v>581</v>
      </c>
      <c r="D514" s="17" t="str">
        <f>LEFT(ActiveFunds!$C514,5)</f>
        <v>09T-6</v>
      </c>
      <c r="E514" t="str">
        <f>IFERROR(IF(VLOOKUP(D527,#REF!,2,0)="O",0,IF(VLOOKUP(D527,#REF!,2,0)="T",1,0)),"ERROR")</f>
        <v>ERROR</v>
      </c>
      <c r="AF514" s="59" t="s">
        <v>80</v>
      </c>
      <c r="AG514" s="59" t="s">
        <v>1182</v>
      </c>
      <c r="AH514" s="59" t="str">
        <f t="shared" si="21"/>
        <v>380148-6</v>
      </c>
      <c r="AI514" s="58">
        <v>0</v>
      </c>
    </row>
    <row r="515" spans="2:35" ht="15" x14ac:dyDescent="0.25">
      <c r="B515" s="14" t="s">
        <v>514</v>
      </c>
      <c r="C515" s="15" t="s">
        <v>283</v>
      </c>
      <c r="D515" s="16" t="str">
        <f>LEFT(ActiveFunds!$C515,5)</f>
        <v>108-1</v>
      </c>
      <c r="E515" t="str">
        <f>IFERROR(IF(VLOOKUP(D528,#REF!,2,0)="O",0,IF(VLOOKUP(D528,#REF!,2,0)="T",1,0)),"ERROR")</f>
        <v>ERROR</v>
      </c>
      <c r="AF515" s="59" t="s">
        <v>80</v>
      </c>
      <c r="AG515" s="59" t="s">
        <v>1183</v>
      </c>
      <c r="AH515" s="59" t="str">
        <f t="shared" si="21"/>
        <v>380149-6</v>
      </c>
      <c r="AI515" s="58">
        <v>0</v>
      </c>
    </row>
    <row r="516" spans="2:35" ht="15" x14ac:dyDescent="0.25">
      <c r="B516" s="12" t="s">
        <v>514</v>
      </c>
      <c r="C516" s="13" t="s">
        <v>662</v>
      </c>
      <c r="D516" s="17" t="str">
        <f>LEFT(ActiveFunds!$C516,5)</f>
        <v>14P-6</v>
      </c>
      <c r="E516" t="str">
        <f>IFERROR(IF(VLOOKUP(D529,#REF!,2,0)="O",0,IF(VLOOKUP(D529,#REF!,2,0)="T",1,0)),"ERROR")</f>
        <v>ERROR</v>
      </c>
      <c r="AF516" s="59" t="s">
        <v>81</v>
      </c>
      <c r="AG516" s="59" t="s">
        <v>887</v>
      </c>
      <c r="AH516" s="59" t="str">
        <f t="shared" si="21"/>
        <v>387001-1</v>
      </c>
      <c r="AI516" s="58">
        <v>0</v>
      </c>
    </row>
    <row r="517" spans="2:35" ht="15" x14ac:dyDescent="0.25">
      <c r="B517" s="14" t="s">
        <v>516</v>
      </c>
      <c r="C517" s="15" t="s">
        <v>167</v>
      </c>
      <c r="D517" s="16" t="str">
        <f>LEFT(ActiveFunds!$C517,5)</f>
        <v>001-1</v>
      </c>
      <c r="E517" t="str">
        <f>IFERROR(IF(VLOOKUP(D530,#REF!,2,0)="O",0,IF(VLOOKUP(D530,#REF!,2,0)="T",1,0)),"ERROR")</f>
        <v>ERROR</v>
      </c>
      <c r="AF517" s="59" t="s">
        <v>81</v>
      </c>
      <c r="AG517" s="59" t="s">
        <v>907</v>
      </c>
      <c r="AH517" s="59" t="str">
        <f t="shared" si="21"/>
        <v>387001-2</v>
      </c>
      <c r="AI517" s="58">
        <v>0</v>
      </c>
    </row>
    <row r="518" spans="2:35" ht="15" x14ac:dyDescent="0.25">
      <c r="B518" s="12" t="s">
        <v>516</v>
      </c>
      <c r="C518" s="13" t="s">
        <v>172</v>
      </c>
      <c r="D518" s="17" t="str">
        <f>LEFT(ActiveFunds!$C518,5)</f>
        <v>001-2</v>
      </c>
      <c r="E518" t="str">
        <f>IFERROR(IF(VLOOKUP(D531,#REF!,2,0)="O",0,IF(VLOOKUP(D531,#REF!,2,0)="T",1,0)),"ERROR")</f>
        <v>ERROR</v>
      </c>
      <c r="AF518" s="59" t="s">
        <v>81</v>
      </c>
      <c r="AG518" s="59" t="s">
        <v>908</v>
      </c>
      <c r="AH518" s="59" t="str">
        <f t="shared" ref="AH518:AH581" si="22">AF518&amp;AG518</f>
        <v>387001-7</v>
      </c>
      <c r="AI518" s="58">
        <v>0</v>
      </c>
    </row>
    <row r="519" spans="2:35" ht="15" x14ac:dyDescent="0.25">
      <c r="B519" s="14" t="s">
        <v>516</v>
      </c>
      <c r="C519" s="15" t="s">
        <v>542</v>
      </c>
      <c r="D519" s="16" t="str">
        <f>LEFT(ActiveFunds!$C519,5)</f>
        <v>08A-1</v>
      </c>
      <c r="E519" t="str">
        <f>IFERROR(IF(VLOOKUP(D532,#REF!,2,0)="O",0,IF(VLOOKUP(D532,#REF!,2,0)="T",1,0)),"ERROR")</f>
        <v>ERROR</v>
      </c>
      <c r="AF519" s="59" t="s">
        <v>82</v>
      </c>
      <c r="AG519" s="59" t="s">
        <v>887</v>
      </c>
      <c r="AH519" s="59" t="str">
        <f t="shared" si="22"/>
        <v>390001-1</v>
      </c>
      <c r="AI519" s="58">
        <v>0</v>
      </c>
    </row>
    <row r="520" spans="2:35" ht="15" x14ac:dyDescent="0.25">
      <c r="B520" s="12" t="s">
        <v>516</v>
      </c>
      <c r="C520" s="13" t="s">
        <v>641</v>
      </c>
      <c r="D520" s="17" t="str">
        <f>LEFT(ActiveFunds!$C520,5)</f>
        <v>133-6</v>
      </c>
      <c r="E520" t="str">
        <f>IFERROR(IF(VLOOKUP(D533,#REF!,2,0)="O",0,IF(VLOOKUP(D533,#REF!,2,0)="T",1,0)),"ERROR")</f>
        <v>ERROR</v>
      </c>
      <c r="AF520" s="59" t="s">
        <v>82</v>
      </c>
      <c r="AG520" s="59" t="s">
        <v>1186</v>
      </c>
      <c r="AH520" s="59" t="str">
        <f t="shared" si="22"/>
        <v>390184-6</v>
      </c>
      <c r="AI520" s="58">
        <v>0</v>
      </c>
    </row>
    <row r="521" spans="2:35" ht="15" x14ac:dyDescent="0.25">
      <c r="B521" s="14" t="s">
        <v>516</v>
      </c>
      <c r="C521" s="15" t="s">
        <v>709</v>
      </c>
      <c r="D521" s="16" t="str">
        <f>LEFT(ActiveFunds!$C521,5)</f>
        <v>17B-1</v>
      </c>
      <c r="E521" t="str">
        <f>IFERROR(IF(VLOOKUP(D534,#REF!,2,0)="O",0,IF(VLOOKUP(D534,#REF!,2,0)="T",1,0)),"ERROR")</f>
        <v>ERROR</v>
      </c>
      <c r="AF521" s="59" t="s">
        <v>83</v>
      </c>
      <c r="AG521" s="59" t="s">
        <v>887</v>
      </c>
      <c r="AH521" s="59" t="str">
        <f t="shared" si="22"/>
        <v>395001-1</v>
      </c>
      <c r="AI521" s="58">
        <v>0</v>
      </c>
    </row>
    <row r="522" spans="2:35" ht="15" x14ac:dyDescent="0.25">
      <c r="B522" s="12" t="s">
        <v>516</v>
      </c>
      <c r="C522" s="13" t="s">
        <v>710</v>
      </c>
      <c r="D522" s="17" t="str">
        <f>LEFT(ActiveFunds!$C522,5)</f>
        <v>17B-2</v>
      </c>
      <c r="E522" t="str">
        <f>IFERROR(IF(VLOOKUP(D535,#REF!,2,0)="O",0,IF(VLOOKUP(D535,#REF!,2,0)="T",1,0)),"ERROR")</f>
        <v>ERROR</v>
      </c>
      <c r="AF522" s="59" t="s">
        <v>83</v>
      </c>
      <c r="AG522" s="59" t="s">
        <v>1187</v>
      </c>
      <c r="AH522" s="59" t="str">
        <f t="shared" si="22"/>
        <v>395185-6</v>
      </c>
      <c r="AI522" s="58">
        <v>0</v>
      </c>
    </row>
    <row r="523" spans="2:35" ht="15" x14ac:dyDescent="0.25">
      <c r="B523" s="14" t="s">
        <v>516</v>
      </c>
      <c r="C523" s="15" t="s">
        <v>711</v>
      </c>
      <c r="D523" s="16" t="str">
        <f>LEFT(ActiveFunds!$C523,5)</f>
        <v>17F-1</v>
      </c>
      <c r="E523" t="str">
        <f>IFERROR(IF(VLOOKUP(D536,#REF!,2,0)="O",0,IF(VLOOKUP(D536,#REF!,2,0)="T",1,0)),"ERROR")</f>
        <v>ERROR</v>
      </c>
      <c r="AF523" s="59" t="s">
        <v>89</v>
      </c>
      <c r="AG523" s="59" t="s">
        <v>887</v>
      </c>
      <c r="AH523" s="59" t="str">
        <f t="shared" si="22"/>
        <v>460001-1</v>
      </c>
      <c r="AI523" s="58">
        <v>0</v>
      </c>
    </row>
    <row r="524" spans="2:35" ht="15" x14ac:dyDescent="0.25">
      <c r="B524" s="12" t="s">
        <v>516</v>
      </c>
      <c r="C524" s="13" t="s">
        <v>712</v>
      </c>
      <c r="D524" s="17" t="str">
        <f>LEFT(ActiveFunds!$C524,5)</f>
        <v>17M-6</v>
      </c>
      <c r="E524" t="str">
        <f>IFERROR(IF(VLOOKUP(D537,#REF!,2,0)="O",0,IF(VLOOKUP(D537,#REF!,2,0)="T",1,0)),"ERROR")</f>
        <v>ERROR</v>
      </c>
      <c r="AF524" s="59" t="s">
        <v>89</v>
      </c>
      <c r="AG524" s="59" t="s">
        <v>907</v>
      </c>
      <c r="AH524" s="59" t="str">
        <f t="shared" si="22"/>
        <v>460001-2</v>
      </c>
      <c r="AI524" s="58">
        <v>0</v>
      </c>
    </row>
    <row r="525" spans="2:35" ht="15" x14ac:dyDescent="0.25">
      <c r="B525" s="14" t="s">
        <v>516</v>
      </c>
      <c r="C525" s="15" t="s">
        <v>378</v>
      </c>
      <c r="D525" s="16" t="str">
        <f>LEFT(ActiveFunds!$C525,5)</f>
        <v>759-6</v>
      </c>
      <c r="E525" t="str">
        <f>IFERROR(IF(VLOOKUP(D538,#REF!,2,0)="O",0,IF(VLOOKUP(D538,#REF!,2,0)="T",1,0)),"ERROR")</f>
        <v>ERROR</v>
      </c>
      <c r="AF525" s="59" t="s">
        <v>89</v>
      </c>
      <c r="AG525" s="59" t="s">
        <v>908</v>
      </c>
      <c r="AH525" s="59" t="str">
        <f t="shared" si="22"/>
        <v>460001-7</v>
      </c>
      <c r="AI525" s="58">
        <v>0</v>
      </c>
    </row>
    <row r="526" spans="2:35" ht="15" x14ac:dyDescent="0.25">
      <c r="B526" s="12" t="s">
        <v>519</v>
      </c>
      <c r="C526" s="13" t="s">
        <v>167</v>
      </c>
      <c r="D526" s="17" t="str">
        <f>LEFT(ActiveFunds!$C526,5)</f>
        <v>001-1</v>
      </c>
      <c r="E526" t="str">
        <f>IFERROR(IF(VLOOKUP(D539,#REF!,2,0)="O",0,IF(VLOOKUP(D539,#REF!,2,0)="T",1,0)),"ERROR")</f>
        <v>ERROR</v>
      </c>
      <c r="AF526" s="59" t="s">
        <v>90</v>
      </c>
      <c r="AG526" s="59" t="s">
        <v>887</v>
      </c>
      <c r="AH526" s="59" t="str">
        <f t="shared" si="22"/>
        <v>461001-1</v>
      </c>
      <c r="AI526" s="58">
        <v>0</v>
      </c>
    </row>
    <row r="527" spans="2:35" ht="15" x14ac:dyDescent="0.25">
      <c r="B527" s="14" t="s">
        <v>519</v>
      </c>
      <c r="C527" s="15" t="s">
        <v>711</v>
      </c>
      <c r="D527" s="16" t="str">
        <f>LEFT(ActiveFunds!$C527,5)</f>
        <v>17F-1</v>
      </c>
      <c r="E527" t="str">
        <f>IFERROR(IF(VLOOKUP(D540,#REF!,2,0)="O",0,IF(VLOOKUP(D540,#REF!,2,0)="T",1,0)),"ERROR")</f>
        <v>ERROR</v>
      </c>
      <c r="AF527" s="59" t="s">
        <v>90</v>
      </c>
      <c r="AG527" s="59" t="s">
        <v>907</v>
      </c>
      <c r="AH527" s="59" t="str">
        <f t="shared" si="22"/>
        <v>461001-2</v>
      </c>
      <c r="AI527" s="58">
        <v>0</v>
      </c>
    </row>
    <row r="528" spans="2:35" ht="15" x14ac:dyDescent="0.25">
      <c r="B528" s="12" t="s">
        <v>519</v>
      </c>
      <c r="C528" s="13" t="s">
        <v>747</v>
      </c>
      <c r="D528" s="17" t="str">
        <f>LEFT(ActiveFunds!$C528,5)</f>
        <v>19L-1</v>
      </c>
      <c r="E528" t="str">
        <f>IFERROR(IF(VLOOKUP(D541,#REF!,2,0)="O",0,IF(VLOOKUP(D541,#REF!,2,0)="T",1,0)),"ERROR")</f>
        <v>ERROR</v>
      </c>
      <c r="AF528" s="59" t="s">
        <v>90</v>
      </c>
      <c r="AG528" s="59" t="s">
        <v>908</v>
      </c>
      <c r="AH528" s="59" t="str">
        <f t="shared" si="22"/>
        <v>461001-7</v>
      </c>
      <c r="AI528" s="58">
        <v>0</v>
      </c>
    </row>
    <row r="529" spans="2:35" ht="15" x14ac:dyDescent="0.25">
      <c r="B529" s="14" t="s">
        <v>522</v>
      </c>
      <c r="C529" s="15" t="s">
        <v>167</v>
      </c>
      <c r="D529" s="16" t="str">
        <f>LEFT(ActiveFunds!$C529,5)</f>
        <v>001-1</v>
      </c>
      <c r="E529" t="str">
        <f>IFERROR(IF(VLOOKUP(D542,#REF!,2,0)="O",0,IF(VLOOKUP(D542,#REF!,2,0)="T",1,0)),"ERROR")</f>
        <v>ERROR</v>
      </c>
      <c r="AF529" s="59" t="s">
        <v>90</v>
      </c>
      <c r="AG529" s="59" t="s">
        <v>1188</v>
      </c>
      <c r="AH529" s="59" t="str">
        <f t="shared" si="22"/>
        <v>461027-1</v>
      </c>
      <c r="AI529" s="58">
        <v>0</v>
      </c>
    </row>
    <row r="530" spans="2:35" ht="15" x14ac:dyDescent="0.25">
      <c r="B530" s="12" t="s">
        <v>522</v>
      </c>
      <c r="C530" s="13" t="s">
        <v>358</v>
      </c>
      <c r="D530" s="17" t="str">
        <f>LEFT(ActiveFunds!$C530,5)</f>
        <v>02R-1</v>
      </c>
      <c r="E530" t="str">
        <f>IFERROR(IF(VLOOKUP(D543,#REF!,2,0)="O",0,IF(VLOOKUP(D543,#REF!,2,0)="T",1,0)),"ERROR")</f>
        <v>ERROR</v>
      </c>
      <c r="AF530" s="59" t="s">
        <v>90</v>
      </c>
      <c r="AG530" s="59" t="s">
        <v>1189</v>
      </c>
      <c r="AH530" s="59" t="str">
        <f t="shared" si="22"/>
        <v>46102P-1</v>
      </c>
      <c r="AI530" s="58">
        <v>0</v>
      </c>
    </row>
    <row r="531" spans="2:35" ht="15" x14ac:dyDescent="0.25">
      <c r="B531" s="14" t="s">
        <v>522</v>
      </c>
      <c r="C531" s="15" t="s">
        <v>337</v>
      </c>
      <c r="D531" s="16" t="str">
        <f>LEFT(ActiveFunds!$C531,5)</f>
        <v>03K-6</v>
      </c>
      <c r="E531" t="str">
        <f>IFERROR(IF(VLOOKUP(D544,#REF!,2,0)="O",0,IF(VLOOKUP(D544,#REF!,2,0)="T",1,0)),"ERROR")</f>
        <v>ERROR</v>
      </c>
      <c r="AF531" s="59" t="s">
        <v>90</v>
      </c>
      <c r="AG531" s="59" t="s">
        <v>1190</v>
      </c>
      <c r="AH531" s="59" t="str">
        <f t="shared" si="22"/>
        <v>461032-1</v>
      </c>
      <c r="AI531" s="58">
        <v>0</v>
      </c>
    </row>
    <row r="532" spans="2:35" ht="15" x14ac:dyDescent="0.25">
      <c r="B532" s="12" t="s">
        <v>522</v>
      </c>
      <c r="C532" s="13" t="s">
        <v>542</v>
      </c>
      <c r="D532" s="17" t="str">
        <f>LEFT(ActiveFunds!$C532,5)</f>
        <v>08A-1</v>
      </c>
      <c r="E532" t="str">
        <f>IFERROR(IF(VLOOKUP(D545,#REF!,2,0)="O",0,IF(VLOOKUP(D545,#REF!,2,0)="T",1,0)),"ERROR")</f>
        <v>ERROR</v>
      </c>
      <c r="AF532" s="59" t="s">
        <v>90</v>
      </c>
      <c r="AG532" s="59" t="s">
        <v>918</v>
      </c>
      <c r="AH532" s="59" t="str">
        <f t="shared" si="22"/>
        <v>461044-1</v>
      </c>
      <c r="AI532" s="58">
        <v>0</v>
      </c>
    </row>
    <row r="533" spans="2:35" ht="15" x14ac:dyDescent="0.25">
      <c r="B533" s="14" t="s">
        <v>522</v>
      </c>
      <c r="C533" s="15" t="s">
        <v>412</v>
      </c>
      <c r="D533" s="16" t="str">
        <f>LEFT(ActiveFunds!$C533,5)</f>
        <v>09R-1</v>
      </c>
      <c r="E533" t="str">
        <f>IFERROR(IF(VLOOKUP(D546,#REF!,2,0)="O",0,IF(VLOOKUP(D546,#REF!,2,0)="T",1,0)),"ERROR")</f>
        <v>ERROR</v>
      </c>
      <c r="AF533" s="59" t="s">
        <v>90</v>
      </c>
      <c r="AG533" s="59" t="s">
        <v>1191</v>
      </c>
      <c r="AH533" s="59" t="str">
        <f t="shared" si="22"/>
        <v>46105W-1</v>
      </c>
      <c r="AI533" s="58">
        <v>0</v>
      </c>
    </row>
    <row r="534" spans="2:35" ht="15" x14ac:dyDescent="0.25">
      <c r="B534" s="12" t="s">
        <v>522</v>
      </c>
      <c r="C534" s="13" t="s">
        <v>647</v>
      </c>
      <c r="D534" s="17" t="str">
        <f>LEFT(ActiveFunds!$C534,5)</f>
        <v>145-6</v>
      </c>
      <c r="E534" t="str">
        <f>IFERROR(IF(VLOOKUP(D547,#REF!,2,0)="O",0,IF(VLOOKUP(D547,#REF!,2,0)="T",1,0)),"ERROR")</f>
        <v>ERROR</v>
      </c>
      <c r="AF534" s="59" t="s">
        <v>90</v>
      </c>
      <c r="AG534" s="59" t="s">
        <v>1192</v>
      </c>
      <c r="AH534" s="59" t="str">
        <f t="shared" si="22"/>
        <v>461072-1</v>
      </c>
      <c r="AI534" s="58">
        <v>0</v>
      </c>
    </row>
    <row r="535" spans="2:35" ht="15" x14ac:dyDescent="0.25">
      <c r="B535" s="14" t="s">
        <v>522</v>
      </c>
      <c r="C535" s="15" t="s">
        <v>649</v>
      </c>
      <c r="D535" s="16" t="str">
        <f>LEFT(ActiveFunds!$C535,5)</f>
        <v>145-N</v>
      </c>
      <c r="E535" t="str">
        <f>IFERROR(IF(VLOOKUP(D548,#REF!,2,0)="O",0,IF(VLOOKUP(D548,#REF!,2,0)="T",1,0)),"ERROR")</f>
        <v>ERROR</v>
      </c>
      <c r="AF535" s="59" t="s">
        <v>90</v>
      </c>
      <c r="AG535" s="59" t="s">
        <v>1193</v>
      </c>
      <c r="AH535" s="59" t="str">
        <f t="shared" si="22"/>
        <v>46110A-1</v>
      </c>
      <c r="AI535" s="58">
        <v>0</v>
      </c>
    </row>
    <row r="536" spans="2:35" ht="15" x14ac:dyDescent="0.25">
      <c r="B536" s="12" t="s">
        <v>522</v>
      </c>
      <c r="C536" s="13" t="s">
        <v>653</v>
      </c>
      <c r="D536" s="17" t="str">
        <f>LEFT(ActiveFunds!$C536,5)</f>
        <v>148-6</v>
      </c>
      <c r="E536" t="str">
        <f>IFERROR(IF(VLOOKUP(D549,#REF!,2,0)="O",0,IF(VLOOKUP(D549,#REF!,2,0)="T",1,0)),"ERROR")</f>
        <v>ERROR</v>
      </c>
      <c r="AF536" s="59" t="s">
        <v>90</v>
      </c>
      <c r="AG536" s="59" t="s">
        <v>1194</v>
      </c>
      <c r="AH536" s="59" t="str">
        <f t="shared" si="22"/>
        <v>46110G-1</v>
      </c>
      <c r="AI536" s="58">
        <v>0</v>
      </c>
    </row>
    <row r="537" spans="2:35" ht="15" x14ac:dyDescent="0.25">
      <c r="B537" s="14" t="s">
        <v>522</v>
      </c>
      <c r="C537" s="15" t="s">
        <v>266</v>
      </c>
      <c r="D537" s="16" t="str">
        <f>LEFT(ActiveFunds!$C537,5)</f>
        <v>149-6</v>
      </c>
      <c r="E537" t="str">
        <f>IFERROR(IF(VLOOKUP(D550,#REF!,2,0)="O",0,IF(VLOOKUP(D550,#REF!,2,0)="T",1,0)),"ERROR")</f>
        <v>ERROR</v>
      </c>
      <c r="AF537" s="59" t="s">
        <v>90</v>
      </c>
      <c r="AG537" s="59" t="s">
        <v>1195</v>
      </c>
      <c r="AH537" s="59" t="str">
        <f t="shared" si="22"/>
        <v>461116-6</v>
      </c>
      <c r="AI537" s="58">
        <v>0</v>
      </c>
    </row>
    <row r="538" spans="2:35" ht="15" x14ac:dyDescent="0.25">
      <c r="B538" s="12" t="s">
        <v>522</v>
      </c>
      <c r="C538" s="13" t="s">
        <v>673</v>
      </c>
      <c r="D538" s="17" t="str">
        <f>LEFT(ActiveFunds!$C538,5)</f>
        <v>15M-1</v>
      </c>
      <c r="E538" t="str">
        <f>IFERROR(IF(VLOOKUP(D551,#REF!,2,0)="O",0,IF(VLOOKUP(D551,#REF!,2,0)="T",1,0)),"ERROR")</f>
        <v>ERROR</v>
      </c>
      <c r="AF538" s="59" t="s">
        <v>90</v>
      </c>
      <c r="AG538" s="59" t="s">
        <v>1196</v>
      </c>
      <c r="AH538" s="59" t="str">
        <f t="shared" si="22"/>
        <v>46111J-6</v>
      </c>
      <c r="AI538" s="58">
        <v>0</v>
      </c>
    </row>
    <row r="539" spans="2:35" ht="15" x14ac:dyDescent="0.25">
      <c r="B539" s="14" t="s">
        <v>522</v>
      </c>
      <c r="C539" s="15" t="s">
        <v>654</v>
      </c>
      <c r="D539" s="16" t="str">
        <f>LEFT(ActiveFunds!$C539,5)</f>
        <v>315-1</v>
      </c>
      <c r="E539" t="str">
        <f>IFERROR(IF(VLOOKUP(D552,#REF!,2,0)="O",0,IF(VLOOKUP(D552,#REF!,2,0)="T",1,0)),"ERROR")</f>
        <v>ERROR</v>
      </c>
      <c r="AF539" s="59" t="s">
        <v>90</v>
      </c>
      <c r="AG539" s="59" t="s">
        <v>933</v>
      </c>
      <c r="AH539" s="59" t="str">
        <f t="shared" si="22"/>
        <v>461125-1</v>
      </c>
      <c r="AI539" s="58">
        <v>0</v>
      </c>
    </row>
    <row r="540" spans="2:35" ht="15" x14ac:dyDescent="0.25">
      <c r="B540" s="12" t="s">
        <v>522</v>
      </c>
      <c r="C540" s="13" t="s">
        <v>799</v>
      </c>
      <c r="D540" s="17" t="str">
        <f>LEFT(ActiveFunds!$C540,5)</f>
        <v>403-6</v>
      </c>
      <c r="E540" t="str">
        <f>IFERROR(IF(VLOOKUP(D553,#REF!,2,0)="O",0,IF(VLOOKUP(D553,#REF!,2,0)="T",1,0)),"ERROR")</f>
        <v>ERROR</v>
      </c>
      <c r="AF540" s="59" t="s">
        <v>90</v>
      </c>
      <c r="AG540" s="59" t="s">
        <v>1197</v>
      </c>
      <c r="AH540" s="59" t="str">
        <f t="shared" si="22"/>
        <v>461160-1</v>
      </c>
      <c r="AI540" s="58">
        <v>0</v>
      </c>
    </row>
    <row r="541" spans="2:35" ht="15" x14ac:dyDescent="0.25">
      <c r="B541" s="14" t="s">
        <v>522</v>
      </c>
      <c r="C541" s="15" t="s">
        <v>810</v>
      </c>
      <c r="D541" s="16" t="str">
        <f>LEFT(ActiveFunds!$C541,5)</f>
        <v>440-6</v>
      </c>
      <c r="E541" t="str">
        <f>IFERROR(IF(VLOOKUP(D554,#REF!,2,0)="O",0,IF(VLOOKUP(D554,#REF!,2,0)="T",1,0)),"ERROR")</f>
        <v>ERROR</v>
      </c>
      <c r="AF541" s="59" t="s">
        <v>90</v>
      </c>
      <c r="AG541" s="59" t="s">
        <v>1077</v>
      </c>
      <c r="AH541" s="59" t="str">
        <f t="shared" si="22"/>
        <v>461163-1</v>
      </c>
      <c r="AI541" s="58">
        <v>0</v>
      </c>
    </row>
    <row r="542" spans="2:35" ht="15" x14ac:dyDescent="0.25">
      <c r="B542" s="12" t="s">
        <v>522</v>
      </c>
      <c r="C542" s="13" t="s">
        <v>813</v>
      </c>
      <c r="D542" s="17" t="str">
        <f>LEFT(ActiveFunds!$C542,5)</f>
        <v>443-6</v>
      </c>
      <c r="E542" t="str">
        <f>IFERROR(IF(VLOOKUP(D555,#REF!,2,0)="O",0,IF(VLOOKUP(D555,#REF!,2,0)="T",1,0)),"ERROR")</f>
        <v>ERROR</v>
      </c>
      <c r="AF542" s="59" t="s">
        <v>90</v>
      </c>
      <c r="AG542" s="59" t="s">
        <v>1198</v>
      </c>
      <c r="AH542" s="59" t="str">
        <f t="shared" si="22"/>
        <v>46116T-6</v>
      </c>
      <c r="AI542" s="58">
        <v>0</v>
      </c>
    </row>
    <row r="543" spans="2:35" ht="15" x14ac:dyDescent="0.25">
      <c r="B543" s="14" t="s">
        <v>522</v>
      </c>
      <c r="C543" s="15" t="s">
        <v>819</v>
      </c>
      <c r="D543" s="16" t="str">
        <f>LEFT(ActiveFunds!$C543,5)</f>
        <v>448-6</v>
      </c>
      <c r="E543" t="str">
        <f>IFERROR(IF(VLOOKUP(D556,#REF!,2,0)="O",0,IF(VLOOKUP(D556,#REF!,2,0)="T",1,0)),"ERROR")</f>
        <v>ERROR</v>
      </c>
      <c r="AF543" s="59" t="s">
        <v>90</v>
      </c>
      <c r="AG543" s="59" t="s">
        <v>1199</v>
      </c>
      <c r="AH543" s="59" t="str">
        <f t="shared" si="22"/>
        <v>46116V-1</v>
      </c>
      <c r="AI543" s="58">
        <v>0</v>
      </c>
    </row>
    <row r="544" spans="2:35" ht="15" x14ac:dyDescent="0.25">
      <c r="B544" s="12" t="s">
        <v>522</v>
      </c>
      <c r="C544" s="13" t="s">
        <v>821</v>
      </c>
      <c r="D544" s="17" t="str">
        <f>LEFT(ActiveFunds!$C544,5)</f>
        <v>450-6</v>
      </c>
      <c r="E544" t="str">
        <f>IFERROR(IF(VLOOKUP(D557,#REF!,2,0)="O",0,IF(VLOOKUP(D557,#REF!,2,0)="T",1,0)),"ERROR")</f>
        <v>ERROR</v>
      </c>
      <c r="AF544" s="59" t="s">
        <v>90</v>
      </c>
      <c r="AG544" s="59" t="s">
        <v>936</v>
      </c>
      <c r="AH544" s="59" t="str">
        <f t="shared" si="22"/>
        <v>461173-1</v>
      </c>
      <c r="AI544" s="58">
        <v>0</v>
      </c>
    </row>
    <row r="545" spans="2:35" ht="15" x14ac:dyDescent="0.25">
      <c r="B545" s="14" t="s">
        <v>522</v>
      </c>
      <c r="C545" s="15" t="s">
        <v>824</v>
      </c>
      <c r="D545" s="16" t="str">
        <f>LEFT(ActiveFunds!$C545,5)</f>
        <v>457-6</v>
      </c>
      <c r="E545" t="str">
        <f>IFERROR(IF(VLOOKUP(D558,#REF!,2,0)="O",0,IF(VLOOKUP(D558,#REF!,2,0)="T",1,0)),"ERROR")</f>
        <v>ERROR</v>
      </c>
      <c r="AF545" s="59" t="s">
        <v>90</v>
      </c>
      <c r="AG545" s="59" t="s">
        <v>1200</v>
      </c>
      <c r="AH545" s="59" t="str">
        <f t="shared" si="22"/>
        <v>461173-7</v>
      </c>
      <c r="AI545" s="58">
        <v>0</v>
      </c>
    </row>
    <row r="546" spans="2:35" ht="15" x14ac:dyDescent="0.25">
      <c r="B546" s="12" t="s">
        <v>522</v>
      </c>
      <c r="C546" s="13" t="s">
        <v>825</v>
      </c>
      <c r="D546" s="17" t="str">
        <f>LEFT(ActiveFunds!$C546,5)</f>
        <v>460-6</v>
      </c>
      <c r="E546" t="str">
        <f>IFERROR(IF(VLOOKUP(D559,#REF!,2,0)="O",0,IF(VLOOKUP(D559,#REF!,2,0)="T",1,0)),"ERROR")</f>
        <v>ERROR</v>
      </c>
      <c r="AF546" s="59" t="s">
        <v>90</v>
      </c>
      <c r="AG546" s="59" t="s">
        <v>937</v>
      </c>
      <c r="AH546" s="59" t="str">
        <f t="shared" si="22"/>
        <v>461174-1</v>
      </c>
      <c r="AI546" s="58">
        <v>0</v>
      </c>
    </row>
    <row r="547" spans="2:35" ht="15" x14ac:dyDescent="0.25">
      <c r="B547" s="14" t="s">
        <v>522</v>
      </c>
      <c r="C547" s="15" t="s">
        <v>830</v>
      </c>
      <c r="D547" s="16" t="str">
        <f>LEFT(ActiveFunds!$C547,5)</f>
        <v>505-6</v>
      </c>
      <c r="E547" t="str">
        <f>IFERROR(IF(VLOOKUP(D560,#REF!,2,0)="O",0,IF(VLOOKUP(D560,#REF!,2,0)="T",1,0)),"ERROR")</f>
        <v>ERROR</v>
      </c>
      <c r="AF547" s="59" t="s">
        <v>90</v>
      </c>
      <c r="AG547" s="59" t="s">
        <v>938</v>
      </c>
      <c r="AH547" s="59" t="str">
        <f t="shared" si="22"/>
        <v>461176-1</v>
      </c>
      <c r="AI547" s="58">
        <v>0</v>
      </c>
    </row>
    <row r="548" spans="2:35" ht="15" x14ac:dyDescent="0.25">
      <c r="B548" s="12" t="s">
        <v>522</v>
      </c>
      <c r="C548" s="13" t="s">
        <v>837</v>
      </c>
      <c r="D548" s="17" t="str">
        <f>LEFT(ActiveFunds!$C548,5)</f>
        <v>522-6</v>
      </c>
      <c r="E548" t="str">
        <f>IFERROR(IF(VLOOKUP(D561,#REF!,2,0)="O",0,IF(VLOOKUP(D561,#REF!,2,0)="T",1,0)),"ERROR")</f>
        <v>ERROR</v>
      </c>
      <c r="AF548" s="59" t="s">
        <v>90</v>
      </c>
      <c r="AG548" s="59" t="s">
        <v>1201</v>
      </c>
      <c r="AH548" s="59" t="str">
        <f t="shared" si="22"/>
        <v>461182-1</v>
      </c>
      <c r="AI548" s="58">
        <v>0</v>
      </c>
    </row>
    <row r="549" spans="2:35" ht="15" x14ac:dyDescent="0.25">
      <c r="B549" s="14" t="s">
        <v>522</v>
      </c>
      <c r="C549" s="15" t="s">
        <v>840</v>
      </c>
      <c r="D549" s="16" t="str">
        <f>LEFT(ActiveFunds!$C549,5)</f>
        <v>528-6</v>
      </c>
      <c r="E549" t="str">
        <f>IFERROR(IF(VLOOKUP(D562,#REF!,2,0)="O",0,IF(VLOOKUP(D562,#REF!,2,0)="T",1,0)),"ERROR")</f>
        <v>ERROR</v>
      </c>
      <c r="AF549" s="59" t="s">
        <v>90</v>
      </c>
      <c r="AG549" s="59" t="s">
        <v>1202</v>
      </c>
      <c r="AH549" s="59" t="str">
        <f t="shared" si="22"/>
        <v>461199-1</v>
      </c>
      <c r="AI549" s="58">
        <v>0</v>
      </c>
    </row>
    <row r="550" spans="2:35" ht="15" x14ac:dyDescent="0.25">
      <c r="B550" s="12" t="s">
        <v>522</v>
      </c>
      <c r="C550" s="13" t="s">
        <v>852</v>
      </c>
      <c r="D550" s="17" t="str">
        <f>LEFT(ActiveFunds!$C550,5)</f>
        <v>570-6</v>
      </c>
      <c r="E550" t="str">
        <f>IFERROR(IF(VLOOKUP(D563,#REF!,2,0)="O",0,IF(VLOOKUP(D563,#REF!,2,0)="T",1,0)),"ERROR")</f>
        <v>ERROR</v>
      </c>
      <c r="AF550" s="59" t="s">
        <v>90</v>
      </c>
      <c r="AG550" s="59" t="s">
        <v>939</v>
      </c>
      <c r="AH550" s="59" t="str">
        <f t="shared" si="22"/>
        <v>46119G-1</v>
      </c>
      <c r="AI550" s="58">
        <v>0</v>
      </c>
    </row>
    <row r="551" spans="2:35" ht="15" x14ac:dyDescent="0.25">
      <c r="B551" s="14" t="s">
        <v>522</v>
      </c>
      <c r="C551" s="15" t="s">
        <v>854</v>
      </c>
      <c r="D551" s="16" t="str">
        <f>LEFT(ActiveFunds!$C551,5)</f>
        <v>573-6</v>
      </c>
      <c r="E551" t="str">
        <f>IFERROR(IF(VLOOKUP(D564,#REF!,2,0)="O",0,IF(VLOOKUP(D564,#REF!,2,0)="T",1,0)),"ERROR")</f>
        <v>ERROR</v>
      </c>
      <c r="AF551" s="59" t="s">
        <v>90</v>
      </c>
      <c r="AG551" s="59" t="s">
        <v>940</v>
      </c>
      <c r="AH551" s="59" t="str">
        <f t="shared" si="22"/>
        <v>461207-1</v>
      </c>
      <c r="AI551" s="58">
        <v>0</v>
      </c>
    </row>
    <row r="552" spans="2:35" ht="15" x14ac:dyDescent="0.25">
      <c r="B552" s="12" t="s">
        <v>522</v>
      </c>
      <c r="C552" s="13" t="s">
        <v>748</v>
      </c>
      <c r="D552" s="17" t="str">
        <f>LEFT(ActiveFunds!$C552,5)</f>
        <v>608-1</v>
      </c>
      <c r="E552" t="str">
        <f>IFERROR(IF(VLOOKUP(D565,#REF!,2,0)="O",0,IF(VLOOKUP(D565,#REF!,2,0)="T",1,0)),"ERROR")</f>
        <v>ERROR</v>
      </c>
      <c r="AF552" s="59" t="s">
        <v>90</v>
      </c>
      <c r="AG552" s="59" t="s">
        <v>942</v>
      </c>
      <c r="AH552" s="59" t="str">
        <f t="shared" si="22"/>
        <v>46120R-1</v>
      </c>
      <c r="AI552" s="58">
        <v>0</v>
      </c>
    </row>
    <row r="553" spans="2:35" ht="15" x14ac:dyDescent="0.25">
      <c r="B553" s="14" t="s">
        <v>522</v>
      </c>
      <c r="C553" s="15" t="s">
        <v>660</v>
      </c>
      <c r="D553" s="16" t="str">
        <f>LEFT(ActiveFunds!$C553,5)</f>
        <v>609-1</v>
      </c>
      <c r="E553" t="str">
        <f>IFERROR(IF(VLOOKUP(D566,#REF!,2,0)="O",0,IF(VLOOKUP(D566,#REF!,2,0)="T",1,0)),"ERROR")</f>
        <v>ERROR</v>
      </c>
      <c r="AF553" s="59" t="s">
        <v>90</v>
      </c>
      <c r="AG553" s="59" t="s">
        <v>1203</v>
      </c>
      <c r="AH553" s="59" t="str">
        <f t="shared" si="22"/>
        <v>461216-1</v>
      </c>
      <c r="AI553" s="58">
        <v>0</v>
      </c>
    </row>
    <row r="554" spans="2:35" ht="15" x14ac:dyDescent="0.25">
      <c r="B554" s="12" t="s">
        <v>522</v>
      </c>
      <c r="C554" s="13" t="s">
        <v>880</v>
      </c>
      <c r="D554" s="17" t="str">
        <f>LEFT(ActiveFunds!$C554,5)</f>
        <v>846-6</v>
      </c>
      <c r="E554" t="str">
        <f>IFERROR(IF(VLOOKUP(D567,#REF!,2,0)="O",0,IF(VLOOKUP(D567,#REF!,2,0)="T",1,0)),"ERROR")</f>
        <v>ERROR</v>
      </c>
      <c r="AF554" s="59" t="s">
        <v>90</v>
      </c>
      <c r="AG554" s="59" t="s">
        <v>944</v>
      </c>
      <c r="AH554" s="59" t="str">
        <f t="shared" si="22"/>
        <v>461217-1</v>
      </c>
      <c r="AI554" s="58">
        <v>0</v>
      </c>
    </row>
    <row r="555" spans="2:35" ht="15" x14ac:dyDescent="0.25">
      <c r="B555" s="14" t="s">
        <v>522</v>
      </c>
      <c r="C555" s="15" t="s">
        <v>881</v>
      </c>
      <c r="D555" s="16" t="str">
        <f>LEFT(ActiveFunds!$C555,5)</f>
        <v>849-6</v>
      </c>
      <c r="E555" t="str">
        <f>IFERROR(IF(VLOOKUP(D568,#REF!,2,0)="O",0,IF(VLOOKUP(D568,#REF!,2,0)="T",1,0)),"ERROR")</f>
        <v>ERROR</v>
      </c>
      <c r="AF555" s="59" t="s">
        <v>90</v>
      </c>
      <c r="AG555" s="59" t="s">
        <v>1204</v>
      </c>
      <c r="AH555" s="59" t="str">
        <f t="shared" si="22"/>
        <v>461219-1</v>
      </c>
      <c r="AI555" s="58">
        <v>0</v>
      </c>
    </row>
    <row r="556" spans="2:35" ht="15" x14ac:dyDescent="0.25">
      <c r="B556" s="12" t="s">
        <v>522</v>
      </c>
      <c r="C556" s="13" t="s">
        <v>883</v>
      </c>
      <c r="D556" s="17" t="str">
        <f>LEFT(ActiveFunds!$C556,5)</f>
        <v>857-6</v>
      </c>
      <c r="E556" t="str">
        <f>IFERROR(IF(VLOOKUP(D569,#REF!,2,0)="O",0,IF(VLOOKUP(D569,#REF!,2,0)="T",1,0)),"ERROR")</f>
        <v>ERROR</v>
      </c>
      <c r="AF556" s="59" t="s">
        <v>90</v>
      </c>
      <c r="AG556" s="59" t="s">
        <v>1205</v>
      </c>
      <c r="AH556" s="59" t="str">
        <f t="shared" si="22"/>
        <v>461222-1</v>
      </c>
      <c r="AI556" s="58">
        <v>0</v>
      </c>
    </row>
    <row r="557" spans="2:35" ht="15" x14ac:dyDescent="0.25">
      <c r="B557" s="14" t="s">
        <v>522</v>
      </c>
      <c r="C557" s="15" t="s">
        <v>884</v>
      </c>
      <c r="D557" s="16" t="str">
        <f>LEFT(ActiveFunds!$C557,5)</f>
        <v>859-6</v>
      </c>
      <c r="E557" t="str">
        <f>IFERROR(IF(VLOOKUP(D570,#REF!,2,0)="O",0,IF(VLOOKUP(D570,#REF!,2,0)="T",1,0)),"ERROR")</f>
        <v>ERROR</v>
      </c>
      <c r="AF557" s="59" t="s">
        <v>90</v>
      </c>
      <c r="AG557" s="59" t="s">
        <v>1206</v>
      </c>
      <c r="AH557" s="59" t="str">
        <f t="shared" si="22"/>
        <v>461223-1</v>
      </c>
      <c r="AI557" s="58">
        <v>0</v>
      </c>
    </row>
    <row r="558" spans="2:35" ht="15" x14ac:dyDescent="0.25">
      <c r="B558" s="12" t="s">
        <v>522</v>
      </c>
      <c r="C558" s="13" t="s">
        <v>885</v>
      </c>
      <c r="D558" s="17" t="str">
        <f>LEFT(ActiveFunds!$C558,5)</f>
        <v>860-6</v>
      </c>
      <c r="E558" t="str">
        <f>IFERROR(IF(VLOOKUP(D571,#REF!,2,0)="O",0,IF(VLOOKUP(D571,#REF!,2,0)="T",1,0)),"ERROR")</f>
        <v>ERROR</v>
      </c>
      <c r="AF558" s="59" t="s">
        <v>90</v>
      </c>
      <c r="AG558" s="59" t="s">
        <v>1207</v>
      </c>
      <c r="AH558" s="59" t="str">
        <f t="shared" si="22"/>
        <v>461408-6</v>
      </c>
      <c r="AI558" s="58">
        <v>0</v>
      </c>
    </row>
    <row r="559" spans="2:35" ht="15" x14ac:dyDescent="0.25">
      <c r="B559" s="14" t="s">
        <v>525</v>
      </c>
      <c r="C559" s="15" t="s">
        <v>167</v>
      </c>
      <c r="D559" s="16" t="str">
        <f>LEFT(ActiveFunds!$C559,5)</f>
        <v>001-1</v>
      </c>
      <c r="E559" t="str">
        <f>IFERROR(IF(VLOOKUP(D572,#REF!,2,0)="O",0,IF(VLOOKUP(D572,#REF!,2,0)="T",1,0)),"ERROR")</f>
        <v>ERROR</v>
      </c>
      <c r="AF559" s="59" t="s">
        <v>90</v>
      </c>
      <c r="AG559" s="59" t="s">
        <v>1208</v>
      </c>
      <c r="AH559" s="59" t="str">
        <f t="shared" si="22"/>
        <v>461564-1</v>
      </c>
      <c r="AI559" s="58">
        <v>0</v>
      </c>
    </row>
    <row r="560" spans="2:35" ht="15" x14ac:dyDescent="0.25">
      <c r="B560" s="12" t="s">
        <v>525</v>
      </c>
      <c r="C560" s="13" t="s">
        <v>542</v>
      </c>
      <c r="D560" s="17" t="str">
        <f>LEFT(ActiveFunds!$C560,5)</f>
        <v>08A-1</v>
      </c>
      <c r="E560" t="str">
        <f>IFERROR(IF(VLOOKUP(D573,#REF!,2,0)="O",0,IF(VLOOKUP(D573,#REF!,2,0)="T",1,0)),"ERROR")</f>
        <v>ERROR</v>
      </c>
      <c r="AF560" s="59" t="s">
        <v>90</v>
      </c>
      <c r="AG560" s="59" t="s">
        <v>968</v>
      </c>
      <c r="AH560" s="59" t="str">
        <f t="shared" si="22"/>
        <v>461727-1</v>
      </c>
      <c r="AI560" s="58">
        <v>0</v>
      </c>
    </row>
    <row r="561" spans="2:35" ht="15" x14ac:dyDescent="0.25">
      <c r="B561" s="14" t="s">
        <v>525</v>
      </c>
      <c r="C561" s="15" t="s">
        <v>645</v>
      </c>
      <c r="D561" s="16" t="str">
        <f>LEFT(ActiveFunds!$C561,5)</f>
        <v>143-6</v>
      </c>
      <c r="E561" t="str">
        <f>IFERROR(IF(VLOOKUP(D574,#REF!,2,0)="O",0,IF(VLOOKUP(D574,#REF!,2,0)="T",1,0)),"ERROR")</f>
        <v>ERROR</v>
      </c>
      <c r="AF561" s="59" t="s">
        <v>90</v>
      </c>
      <c r="AG561" s="59" t="s">
        <v>1209</v>
      </c>
      <c r="AH561" s="59" t="str">
        <f t="shared" si="22"/>
        <v>461727-2</v>
      </c>
      <c r="AI561" s="58">
        <v>0</v>
      </c>
    </row>
    <row r="562" spans="2:35" ht="15" x14ac:dyDescent="0.25">
      <c r="B562" s="12" t="s">
        <v>525</v>
      </c>
      <c r="C562" s="13" t="s">
        <v>647</v>
      </c>
      <c r="D562" s="17" t="str">
        <f>LEFT(ActiveFunds!$C562,5)</f>
        <v>145-6</v>
      </c>
      <c r="E562" t="str">
        <f>IFERROR(IF(VLOOKUP(D575,#REF!,2,0)="O",0,IF(VLOOKUP(D575,#REF!,2,0)="T",1,0)),"ERROR")</f>
        <v>ERROR</v>
      </c>
      <c r="AF562" s="59" t="s">
        <v>91</v>
      </c>
      <c r="AG562" s="59" t="s">
        <v>1210</v>
      </c>
      <c r="AH562" s="59" t="str">
        <f t="shared" si="22"/>
        <v>46220T-1</v>
      </c>
      <c r="AI562" s="58">
        <v>0</v>
      </c>
    </row>
    <row r="563" spans="2:35" ht="15" x14ac:dyDescent="0.25">
      <c r="B563" s="14" t="s">
        <v>525</v>
      </c>
      <c r="C563" s="15" t="s">
        <v>649</v>
      </c>
      <c r="D563" s="16" t="str">
        <f>LEFT(ActiveFunds!$C563,5)</f>
        <v>145-N</v>
      </c>
      <c r="E563" t="str">
        <f>IFERROR(IF(VLOOKUP(D576,#REF!,2,0)="O",0,IF(VLOOKUP(D576,#REF!,2,0)="T",1,0)),"ERROR")</f>
        <v>ERROR</v>
      </c>
      <c r="AF563" s="59" t="s">
        <v>91</v>
      </c>
      <c r="AG563" s="59" t="s">
        <v>1211</v>
      </c>
      <c r="AH563" s="59" t="str">
        <f t="shared" si="22"/>
        <v>462544-1</v>
      </c>
      <c r="AI563" s="58">
        <v>0</v>
      </c>
    </row>
    <row r="564" spans="2:35" ht="15" x14ac:dyDescent="0.25">
      <c r="B564" s="12" t="s">
        <v>525</v>
      </c>
      <c r="C564" s="13" t="s">
        <v>653</v>
      </c>
      <c r="D564" s="17" t="str">
        <f>LEFT(ActiveFunds!$C564,5)</f>
        <v>148-6</v>
      </c>
      <c r="E564" t="str">
        <f>IFERROR(IF(VLOOKUP(D577,#REF!,2,0)="O",0,IF(VLOOKUP(D577,#REF!,2,0)="T",1,0)),"ERROR")</f>
        <v>ERROR</v>
      </c>
      <c r="AF564" s="59" t="s">
        <v>91</v>
      </c>
      <c r="AG564" s="59" t="s">
        <v>1212</v>
      </c>
      <c r="AH564" s="59" t="str">
        <f t="shared" si="22"/>
        <v>462545-6</v>
      </c>
      <c r="AI564" s="58">
        <v>0</v>
      </c>
    </row>
    <row r="565" spans="2:35" ht="15" x14ac:dyDescent="0.25">
      <c r="B565" s="14" t="s">
        <v>525</v>
      </c>
      <c r="C565" s="15" t="s">
        <v>266</v>
      </c>
      <c r="D565" s="16" t="str">
        <f>LEFT(ActiveFunds!$C565,5)</f>
        <v>149-6</v>
      </c>
      <c r="E565" t="str">
        <f>IFERROR(IF(VLOOKUP(D578,#REF!,2,0)="O",0,IF(VLOOKUP(D578,#REF!,2,0)="T",1,0)),"ERROR")</f>
        <v>ERROR</v>
      </c>
      <c r="AF565" s="59" t="s">
        <v>92</v>
      </c>
      <c r="AG565" s="59" t="s">
        <v>887</v>
      </c>
      <c r="AH565" s="59" t="str">
        <f t="shared" si="22"/>
        <v>465001-1</v>
      </c>
      <c r="AI565" s="58">
        <v>0</v>
      </c>
    </row>
    <row r="566" spans="2:35" ht="15" x14ac:dyDescent="0.25">
      <c r="B566" s="12" t="s">
        <v>525</v>
      </c>
      <c r="C566" s="13" t="s">
        <v>654</v>
      </c>
      <c r="D566" s="17" t="str">
        <f>LEFT(ActiveFunds!$C566,5)</f>
        <v>315-1</v>
      </c>
      <c r="E566" t="str">
        <f>IFERROR(IF(VLOOKUP(D579,#REF!,2,0)="O",0,IF(VLOOKUP(D579,#REF!,2,0)="T",1,0)),"ERROR")</f>
        <v>ERROR</v>
      </c>
      <c r="AF566" s="59" t="s">
        <v>92</v>
      </c>
      <c r="AG566" s="59" t="s">
        <v>907</v>
      </c>
      <c r="AH566" s="59" t="str">
        <f t="shared" si="22"/>
        <v>465001-2</v>
      </c>
      <c r="AI566" s="58">
        <v>0</v>
      </c>
    </row>
    <row r="567" spans="2:35" ht="15" x14ac:dyDescent="0.25">
      <c r="B567" s="14" t="s">
        <v>525</v>
      </c>
      <c r="C567" s="15" t="s">
        <v>797</v>
      </c>
      <c r="D567" s="16" t="str">
        <f>LEFT(ActiveFunds!$C567,5)</f>
        <v>347-6</v>
      </c>
      <c r="E567" t="str">
        <f>IFERROR(IF(VLOOKUP(D580,#REF!,2,0)="O",0,IF(VLOOKUP(D580,#REF!,2,0)="T",1,0)),"ERROR")</f>
        <v>ERROR</v>
      </c>
      <c r="AF567" s="59" t="s">
        <v>92</v>
      </c>
      <c r="AG567" s="59" t="s">
        <v>1213</v>
      </c>
      <c r="AH567" s="59" t="str">
        <f t="shared" si="22"/>
        <v>465007-1</v>
      </c>
      <c r="AI567" s="58">
        <v>0</v>
      </c>
    </row>
    <row r="568" spans="2:35" ht="15" x14ac:dyDescent="0.25">
      <c r="B568" s="12" t="s">
        <v>525</v>
      </c>
      <c r="C568" s="13" t="s">
        <v>810</v>
      </c>
      <c r="D568" s="17" t="str">
        <f>LEFT(ActiveFunds!$C568,5)</f>
        <v>440-6</v>
      </c>
      <c r="E568" t="str">
        <f>IFERROR(IF(VLOOKUP(D581,#REF!,2,0)="O",0,IF(VLOOKUP(D581,#REF!,2,0)="T",1,0)),"ERROR")</f>
        <v>ERROR</v>
      </c>
      <c r="AF568" s="59" t="s">
        <v>92</v>
      </c>
      <c r="AG568" s="59" t="s">
        <v>1214</v>
      </c>
      <c r="AH568" s="59" t="str">
        <f t="shared" si="22"/>
        <v>46501B-1</v>
      </c>
      <c r="AI568" s="58">
        <v>0</v>
      </c>
    </row>
    <row r="569" spans="2:35" ht="15" x14ac:dyDescent="0.25">
      <c r="B569" s="14" t="s">
        <v>525</v>
      </c>
      <c r="C569" s="15" t="s">
        <v>819</v>
      </c>
      <c r="D569" s="16" t="str">
        <f>LEFT(ActiveFunds!$C569,5)</f>
        <v>448-6</v>
      </c>
      <c r="E569" t="str">
        <f>IFERROR(IF(VLOOKUP(D582,#REF!,2,0)="O",0,IF(VLOOKUP(D582,#REF!,2,0)="T",1,0)),"ERROR")</f>
        <v>ERROR</v>
      </c>
      <c r="AF569" s="59" t="s">
        <v>92</v>
      </c>
      <c r="AG569" s="59" t="s">
        <v>1215</v>
      </c>
      <c r="AH569" s="59" t="str">
        <f t="shared" si="22"/>
        <v>46501M-1</v>
      </c>
      <c r="AI569" s="58">
        <v>0</v>
      </c>
    </row>
    <row r="570" spans="2:35" ht="15" x14ac:dyDescent="0.25">
      <c r="B570" s="12" t="s">
        <v>525</v>
      </c>
      <c r="C570" s="13" t="s">
        <v>821</v>
      </c>
      <c r="D570" s="17" t="str">
        <f>LEFT(ActiveFunds!$C570,5)</f>
        <v>450-6</v>
      </c>
      <c r="E570" t="str">
        <f>IFERROR(IF(VLOOKUP(D583,#REF!,2,0)="O",0,IF(VLOOKUP(D583,#REF!,2,0)="T",1,0)),"ERROR")</f>
        <v>ERROR</v>
      </c>
      <c r="AF570" s="59" t="s">
        <v>92</v>
      </c>
      <c r="AG570" s="59" t="s">
        <v>1141</v>
      </c>
      <c r="AH570" s="59" t="str">
        <f t="shared" si="22"/>
        <v>46502R-1</v>
      </c>
      <c r="AI570" s="58">
        <v>0</v>
      </c>
    </row>
    <row r="571" spans="2:35" ht="15" x14ac:dyDescent="0.25">
      <c r="B571" s="14" t="s">
        <v>525</v>
      </c>
      <c r="C571" s="15" t="s">
        <v>825</v>
      </c>
      <c r="D571" s="16" t="str">
        <f>LEFT(ActiveFunds!$C571,5)</f>
        <v>460-6</v>
      </c>
      <c r="E571" t="str">
        <f>IFERROR(IF(VLOOKUP(D584,#REF!,2,0)="O",0,IF(VLOOKUP(D584,#REF!,2,0)="T",1,0)),"ERROR")</f>
        <v>ERROR</v>
      </c>
      <c r="AF571" s="59" t="s">
        <v>92</v>
      </c>
      <c r="AG571" s="59" t="s">
        <v>1216</v>
      </c>
      <c r="AH571" s="59" t="str">
        <f t="shared" si="22"/>
        <v>46508P-6</v>
      </c>
      <c r="AI571" s="58">
        <v>0</v>
      </c>
    </row>
    <row r="572" spans="2:35" ht="15" x14ac:dyDescent="0.25">
      <c r="B572" s="12" t="s">
        <v>525</v>
      </c>
      <c r="C572" s="13" t="s">
        <v>837</v>
      </c>
      <c r="D572" s="17" t="str">
        <f>LEFT(ActiveFunds!$C572,5)</f>
        <v>522-6</v>
      </c>
      <c r="E572" t="str">
        <f>IFERROR(IF(VLOOKUP(D585,#REF!,2,0)="O",0,IF(VLOOKUP(D585,#REF!,2,0)="T",1,0)),"ERROR")</f>
        <v>ERROR</v>
      </c>
      <c r="AF572" s="59" t="s">
        <v>92</v>
      </c>
      <c r="AG572" s="59" t="s">
        <v>1217</v>
      </c>
      <c r="AH572" s="59" t="str">
        <f t="shared" si="22"/>
        <v>46509B-6</v>
      </c>
      <c r="AI572" s="58">
        <v>0</v>
      </c>
    </row>
    <row r="573" spans="2:35" ht="15" x14ac:dyDescent="0.25">
      <c r="B573" s="14" t="s">
        <v>525</v>
      </c>
      <c r="C573" s="15" t="s">
        <v>840</v>
      </c>
      <c r="D573" s="16" t="str">
        <f>LEFT(ActiveFunds!$C573,5)</f>
        <v>528-6</v>
      </c>
      <c r="E573" t="str">
        <f>IFERROR(IF(VLOOKUP(D586,#REF!,2,0)="O",0,IF(VLOOKUP(D586,#REF!,2,0)="T",1,0)),"ERROR")</f>
        <v>ERROR</v>
      </c>
      <c r="AF573" s="59" t="s">
        <v>92</v>
      </c>
      <c r="AG573" s="59" t="s">
        <v>1218</v>
      </c>
      <c r="AH573" s="59" t="str">
        <f t="shared" si="22"/>
        <v>465159-6</v>
      </c>
      <c r="AI573" s="58">
        <v>0</v>
      </c>
    </row>
    <row r="574" spans="2:35" ht="15" x14ac:dyDescent="0.25">
      <c r="B574" s="12" t="s">
        <v>525</v>
      </c>
      <c r="C574" s="13" t="s">
        <v>852</v>
      </c>
      <c r="D574" s="17" t="str">
        <f>LEFT(ActiveFunds!$C574,5)</f>
        <v>570-6</v>
      </c>
      <c r="E574" t="str">
        <f>IFERROR(IF(VLOOKUP(D587,#REF!,2,0)="O",0,IF(VLOOKUP(D587,#REF!,2,0)="T",1,0)),"ERROR")</f>
        <v>ERROR</v>
      </c>
      <c r="AF574" s="59" t="s">
        <v>92</v>
      </c>
      <c r="AG574" s="59" t="s">
        <v>1020</v>
      </c>
      <c r="AH574" s="59" t="str">
        <f t="shared" si="22"/>
        <v>465237-1</v>
      </c>
      <c r="AI574" s="58">
        <v>0</v>
      </c>
    </row>
    <row r="575" spans="2:35" ht="15" x14ac:dyDescent="0.25">
      <c r="B575" s="14" t="s">
        <v>525</v>
      </c>
      <c r="C575" s="15" t="s">
        <v>854</v>
      </c>
      <c r="D575" s="16" t="str">
        <f>LEFT(ActiveFunds!$C575,5)</f>
        <v>573-6</v>
      </c>
      <c r="E575" t="str">
        <f>IFERROR(IF(VLOOKUP(D588,#REF!,2,0)="O",0,IF(VLOOKUP(D588,#REF!,2,0)="T",1,0)),"ERROR")</f>
        <v>ERROR</v>
      </c>
      <c r="AF575" s="59" t="s">
        <v>92</v>
      </c>
      <c r="AG575" s="59" t="s">
        <v>1219</v>
      </c>
      <c r="AH575" s="59" t="str">
        <f t="shared" si="22"/>
        <v>465269-1</v>
      </c>
      <c r="AI575" s="58">
        <v>0</v>
      </c>
    </row>
    <row r="576" spans="2:35" ht="15" x14ac:dyDescent="0.25">
      <c r="B576" s="12" t="s">
        <v>525</v>
      </c>
      <c r="C576" s="13" t="s">
        <v>866</v>
      </c>
      <c r="D576" s="17" t="str">
        <f>LEFT(ActiveFunds!$C576,5)</f>
        <v>776-6</v>
      </c>
      <c r="E576" t="str">
        <f>IFERROR(IF(VLOOKUP(D589,#REF!,2,0)="O",0,IF(VLOOKUP(D589,#REF!,2,0)="T",1,0)),"ERROR")</f>
        <v>ERROR</v>
      </c>
      <c r="AF576" s="59" t="s">
        <v>92</v>
      </c>
      <c r="AG576" s="59" t="s">
        <v>1220</v>
      </c>
      <c r="AH576" s="59" t="str">
        <f t="shared" si="22"/>
        <v>465269-7</v>
      </c>
      <c r="AI576" s="58">
        <v>0</v>
      </c>
    </row>
    <row r="577" spans="2:35" ht="15" x14ac:dyDescent="0.25">
      <c r="B577" s="14" t="s">
        <v>525</v>
      </c>
      <c r="C577" s="15" t="s">
        <v>880</v>
      </c>
      <c r="D577" s="16" t="str">
        <f>LEFT(ActiveFunds!$C577,5)</f>
        <v>846-6</v>
      </c>
      <c r="E577" t="str">
        <f>IFERROR(IF(VLOOKUP(D590,#REF!,2,0)="O",0,IF(VLOOKUP(D590,#REF!,2,0)="T",1,0)),"ERROR")</f>
        <v>ERROR</v>
      </c>
      <c r="AF577" s="59" t="s">
        <v>93</v>
      </c>
      <c r="AG577" s="59" t="s">
        <v>887</v>
      </c>
      <c r="AH577" s="59" t="str">
        <f t="shared" si="22"/>
        <v>467001-1</v>
      </c>
      <c r="AI577" s="58">
        <v>0</v>
      </c>
    </row>
    <row r="578" spans="2:35" ht="15" x14ac:dyDescent="0.25">
      <c r="B578" s="12" t="s">
        <v>525</v>
      </c>
      <c r="C578" s="13" t="s">
        <v>881</v>
      </c>
      <c r="D578" s="17" t="str">
        <f>LEFT(ActiveFunds!$C578,5)</f>
        <v>849-6</v>
      </c>
      <c r="E578" t="str">
        <f>IFERROR(IF(VLOOKUP(D591,#REF!,2,0)="O",0,IF(VLOOKUP(D591,#REF!,2,0)="T",1,0)),"ERROR")</f>
        <v>ERROR</v>
      </c>
      <c r="AF578" s="59" t="s">
        <v>93</v>
      </c>
      <c r="AG578" s="59" t="s">
        <v>907</v>
      </c>
      <c r="AH578" s="59" t="str">
        <f t="shared" si="22"/>
        <v>467001-2</v>
      </c>
      <c r="AI578" s="58">
        <v>0</v>
      </c>
    </row>
    <row r="579" spans="2:35" ht="15" x14ac:dyDescent="0.25">
      <c r="B579" s="14" t="s">
        <v>527</v>
      </c>
      <c r="C579" s="15" t="s">
        <v>167</v>
      </c>
      <c r="D579" s="16" t="str">
        <f>LEFT(ActiveFunds!$C579,5)</f>
        <v>001-1</v>
      </c>
      <c r="E579" t="str">
        <f>IFERROR(IF(VLOOKUP(D592,#REF!,2,0)="O",0,IF(VLOOKUP(D592,#REF!,2,0)="T",1,0)),"ERROR")</f>
        <v>ERROR</v>
      </c>
      <c r="AF579" s="59" t="s">
        <v>93</v>
      </c>
      <c r="AG579" s="59" t="s">
        <v>908</v>
      </c>
      <c r="AH579" s="59" t="str">
        <f t="shared" si="22"/>
        <v>467001-7</v>
      </c>
      <c r="AI579" s="58">
        <v>0</v>
      </c>
    </row>
    <row r="580" spans="2:35" ht="15" x14ac:dyDescent="0.25">
      <c r="B580" s="12" t="s">
        <v>527</v>
      </c>
      <c r="C580" s="13" t="s">
        <v>542</v>
      </c>
      <c r="D580" s="17" t="str">
        <f>LEFT(ActiveFunds!$C580,5)</f>
        <v>08A-1</v>
      </c>
      <c r="E580" t="str">
        <f>IFERROR(IF(VLOOKUP(D593,#REF!,2,0)="O",0,IF(VLOOKUP(D593,#REF!,2,0)="T",1,0)),"ERROR")</f>
        <v>ERROR</v>
      </c>
      <c r="AF580" s="59" t="s">
        <v>93</v>
      </c>
      <c r="AG580" s="59" t="s">
        <v>1141</v>
      </c>
      <c r="AH580" s="59" t="str">
        <f t="shared" si="22"/>
        <v>46702R-1</v>
      </c>
      <c r="AI580" s="58">
        <v>0</v>
      </c>
    </row>
    <row r="581" spans="2:35" ht="15" x14ac:dyDescent="0.25">
      <c r="B581" s="14" t="s">
        <v>527</v>
      </c>
      <c r="C581" s="15" t="s">
        <v>647</v>
      </c>
      <c r="D581" s="16" t="str">
        <f>LEFT(ActiveFunds!$C581,5)</f>
        <v>145-6</v>
      </c>
      <c r="E581" t="str">
        <f>IFERROR(IF(VLOOKUP(D594,#REF!,2,0)="O",0,IF(VLOOKUP(D594,#REF!,2,0)="T",1,0)),"ERROR")</f>
        <v>ERROR</v>
      </c>
      <c r="AF581" s="59" t="s">
        <v>93</v>
      </c>
      <c r="AG581" s="59" t="s">
        <v>1221</v>
      </c>
      <c r="AH581" s="59" t="str">
        <f t="shared" si="22"/>
        <v>467146-1</v>
      </c>
      <c r="AI581" s="58">
        <v>0</v>
      </c>
    </row>
    <row r="582" spans="2:35" ht="15" x14ac:dyDescent="0.25">
      <c r="B582" s="12" t="s">
        <v>527</v>
      </c>
      <c r="C582" s="13" t="s">
        <v>653</v>
      </c>
      <c r="D582" s="17" t="str">
        <f>LEFT(ActiveFunds!$C582,5)</f>
        <v>148-6</v>
      </c>
      <c r="E582" t="str">
        <f>IFERROR(IF(VLOOKUP(D595,#REF!,2,0)="O",0,IF(VLOOKUP(D595,#REF!,2,0)="T",1,0)),"ERROR")</f>
        <v>ERROR</v>
      </c>
      <c r="AF582" s="59" t="s">
        <v>93</v>
      </c>
      <c r="AG582" s="59" t="s">
        <v>948</v>
      </c>
      <c r="AH582" s="59" t="str">
        <f t="shared" ref="AH582:AH645" si="23">AF582&amp;AG582</f>
        <v>467267-1</v>
      </c>
      <c r="AI582" s="58">
        <v>0</v>
      </c>
    </row>
    <row r="583" spans="2:35" ht="15" x14ac:dyDescent="0.25">
      <c r="B583" s="14" t="s">
        <v>527</v>
      </c>
      <c r="C583" s="15" t="s">
        <v>266</v>
      </c>
      <c r="D583" s="16" t="str">
        <f>LEFT(ActiveFunds!$C583,5)</f>
        <v>149-6</v>
      </c>
      <c r="E583" t="str">
        <f>IFERROR(IF(VLOOKUP(D596,#REF!,2,0)="O",0,IF(VLOOKUP(D596,#REF!,2,0)="T",1,0)),"ERROR")</f>
        <v>ERROR</v>
      </c>
      <c r="AF583" s="59" t="s">
        <v>93</v>
      </c>
      <c r="AG583" s="59" t="s">
        <v>949</v>
      </c>
      <c r="AH583" s="59" t="str">
        <f t="shared" si="23"/>
        <v>467268-1</v>
      </c>
      <c r="AI583" s="58">
        <v>0</v>
      </c>
    </row>
    <row r="584" spans="2:35" ht="15" x14ac:dyDescent="0.25">
      <c r="B584" s="12" t="s">
        <v>527</v>
      </c>
      <c r="C584" s="13" t="s">
        <v>819</v>
      </c>
      <c r="D584" s="17" t="str">
        <f>LEFT(ActiveFunds!$C584,5)</f>
        <v>448-6</v>
      </c>
      <c r="E584" t="str">
        <f>IFERROR(IF(VLOOKUP(D597,#REF!,2,0)="O",0,IF(VLOOKUP(D597,#REF!,2,0)="T",1,0)),"ERROR")</f>
        <v>ERROR</v>
      </c>
      <c r="AF584" s="59" t="s">
        <v>93</v>
      </c>
      <c r="AG584" s="59" t="s">
        <v>1222</v>
      </c>
      <c r="AH584" s="59" t="str">
        <f t="shared" si="23"/>
        <v>467818-6</v>
      </c>
      <c r="AI584" s="58">
        <v>0</v>
      </c>
    </row>
    <row r="585" spans="2:35" ht="15" x14ac:dyDescent="0.25">
      <c r="B585" s="14" t="s">
        <v>527</v>
      </c>
      <c r="C585" s="15" t="s">
        <v>821</v>
      </c>
      <c r="D585" s="16" t="str">
        <f>LEFT(ActiveFunds!$C585,5)</f>
        <v>450-6</v>
      </c>
      <c r="E585" t="str">
        <f>IFERROR(IF(VLOOKUP(D598,#REF!,2,0)="O",0,IF(VLOOKUP(D598,#REF!,2,0)="T",1,0)),"ERROR")</f>
        <v>ERROR</v>
      </c>
      <c r="AF585" s="59" t="s">
        <v>94</v>
      </c>
      <c r="AG585" s="59" t="s">
        <v>887</v>
      </c>
      <c r="AH585" s="59" t="str">
        <f t="shared" si="23"/>
        <v>468001-1</v>
      </c>
      <c r="AI585" s="58">
        <v>0</v>
      </c>
    </row>
    <row r="586" spans="2:35" ht="15" x14ac:dyDescent="0.25">
      <c r="B586" s="12" t="s">
        <v>527</v>
      </c>
      <c r="C586" s="13" t="s">
        <v>825</v>
      </c>
      <c r="D586" s="17" t="str">
        <f>LEFT(ActiveFunds!$C586,5)</f>
        <v>460-6</v>
      </c>
      <c r="E586" t="str">
        <f>IFERROR(IF(VLOOKUP(D599,#REF!,2,0)="O",0,IF(VLOOKUP(D599,#REF!,2,0)="T",1,0)),"ERROR")</f>
        <v>ERROR</v>
      </c>
      <c r="AF586" s="59" t="s">
        <v>95</v>
      </c>
      <c r="AG586" s="59" t="s">
        <v>887</v>
      </c>
      <c r="AH586" s="59" t="str">
        <f t="shared" si="23"/>
        <v>471001-1</v>
      </c>
      <c r="AI586" s="58">
        <v>0</v>
      </c>
    </row>
    <row r="587" spans="2:35" ht="15" x14ac:dyDescent="0.25">
      <c r="B587" s="14" t="s">
        <v>527</v>
      </c>
      <c r="C587" s="15" t="s">
        <v>837</v>
      </c>
      <c r="D587" s="16" t="str">
        <f>LEFT(ActiveFunds!$C587,5)</f>
        <v>522-6</v>
      </c>
      <c r="E587" t="str">
        <f>IFERROR(IF(VLOOKUP(D600,#REF!,2,0)="O",0,IF(VLOOKUP(D600,#REF!,2,0)="T",1,0)),"ERROR")</f>
        <v>ERROR</v>
      </c>
      <c r="AF587" s="59" t="s">
        <v>95</v>
      </c>
      <c r="AG587" s="59" t="s">
        <v>907</v>
      </c>
      <c r="AH587" s="59" t="str">
        <f t="shared" si="23"/>
        <v>471001-2</v>
      </c>
      <c r="AI587" s="58">
        <v>0</v>
      </c>
    </row>
    <row r="588" spans="2:35" ht="15" x14ac:dyDescent="0.25">
      <c r="B588" s="12" t="s">
        <v>527</v>
      </c>
      <c r="C588" s="13" t="s">
        <v>838</v>
      </c>
      <c r="D588" s="17" t="str">
        <f>LEFT(ActiveFunds!$C588,5)</f>
        <v>524-6</v>
      </c>
      <c r="E588" t="str">
        <f>IFERROR(IF(VLOOKUP(D601,#REF!,2,0)="O",0,IF(VLOOKUP(D601,#REF!,2,0)="T",1,0)),"ERROR")</f>
        <v>ERROR</v>
      </c>
      <c r="AF588" s="59" t="s">
        <v>95</v>
      </c>
      <c r="AG588" s="59" t="s">
        <v>999</v>
      </c>
      <c r="AH588" s="59" t="str">
        <f t="shared" si="23"/>
        <v>471058-1</v>
      </c>
      <c r="AI588" s="58">
        <v>0</v>
      </c>
    </row>
    <row r="589" spans="2:35" ht="15" x14ac:dyDescent="0.25">
      <c r="B589" s="14" t="s">
        <v>527</v>
      </c>
      <c r="C589" s="15" t="s">
        <v>840</v>
      </c>
      <c r="D589" s="16" t="str">
        <f>LEFT(ActiveFunds!$C589,5)</f>
        <v>528-6</v>
      </c>
      <c r="E589" t="str">
        <f>IFERROR(IF(VLOOKUP(D602,#REF!,2,0)="O",0,IF(VLOOKUP(D602,#REF!,2,0)="T",1,0)),"ERROR")</f>
        <v>ERROR</v>
      </c>
      <c r="AF589" s="59" t="s">
        <v>95</v>
      </c>
      <c r="AG589" s="59" t="s">
        <v>1087</v>
      </c>
      <c r="AH589" s="59" t="str">
        <f t="shared" si="23"/>
        <v>47105H-1</v>
      </c>
      <c r="AI589" s="58">
        <v>0</v>
      </c>
    </row>
    <row r="590" spans="2:35" ht="15" x14ac:dyDescent="0.25">
      <c r="B590" s="12" t="s">
        <v>527</v>
      </c>
      <c r="C590" s="13" t="s">
        <v>852</v>
      </c>
      <c r="D590" s="17" t="str">
        <f>LEFT(ActiveFunds!$C590,5)</f>
        <v>570-6</v>
      </c>
      <c r="E590" t="str">
        <f>IFERROR(IF(VLOOKUP(D603,#REF!,2,0)="O",0,IF(VLOOKUP(D603,#REF!,2,0)="T",1,0)),"ERROR")</f>
        <v>ERROR</v>
      </c>
      <c r="AF590" s="59" t="s">
        <v>95</v>
      </c>
      <c r="AG590" s="59" t="s">
        <v>936</v>
      </c>
      <c r="AH590" s="59" t="str">
        <f t="shared" si="23"/>
        <v>471173-1</v>
      </c>
      <c r="AI590" s="58">
        <v>0</v>
      </c>
    </row>
    <row r="591" spans="2:35" ht="15" x14ac:dyDescent="0.25">
      <c r="B591" s="14" t="s">
        <v>527</v>
      </c>
      <c r="C591" s="15" t="s">
        <v>854</v>
      </c>
      <c r="D591" s="16" t="str">
        <f>LEFT(ActiveFunds!$C591,5)</f>
        <v>573-6</v>
      </c>
      <c r="E591" t="str">
        <f>IFERROR(IF(VLOOKUP(D604,#REF!,2,0)="O",0,IF(VLOOKUP(D604,#REF!,2,0)="T",1,0)),"ERROR")</f>
        <v>ERROR</v>
      </c>
      <c r="AF591" s="59" t="s">
        <v>96</v>
      </c>
      <c r="AG591" s="59" t="s">
        <v>887</v>
      </c>
      <c r="AH591" s="59" t="str">
        <f t="shared" si="23"/>
        <v>477001-1</v>
      </c>
      <c r="AI591" s="58">
        <v>0</v>
      </c>
    </row>
    <row r="592" spans="2:35" ht="15" x14ac:dyDescent="0.25">
      <c r="B592" s="12" t="s">
        <v>527</v>
      </c>
      <c r="C592" s="13" t="s">
        <v>868</v>
      </c>
      <c r="D592" s="17" t="str">
        <f>LEFT(ActiveFunds!$C592,5)</f>
        <v>779-6</v>
      </c>
      <c r="E592" t="str">
        <f>IFERROR(IF(VLOOKUP(D605,#REF!,2,0)="O",0,IF(VLOOKUP(D605,#REF!,2,0)="T",1,0)),"ERROR")</f>
        <v>ERROR</v>
      </c>
      <c r="AF592" s="59" t="s">
        <v>96</v>
      </c>
      <c r="AG592" s="59" t="s">
        <v>907</v>
      </c>
      <c r="AH592" s="59" t="str">
        <f t="shared" si="23"/>
        <v>477001-2</v>
      </c>
      <c r="AI592" s="58">
        <v>0</v>
      </c>
    </row>
    <row r="593" spans="2:35" ht="15" x14ac:dyDescent="0.25">
      <c r="B593" s="14" t="s">
        <v>527</v>
      </c>
      <c r="C593" s="15" t="s">
        <v>880</v>
      </c>
      <c r="D593" s="16" t="str">
        <f>LEFT(ActiveFunds!$C593,5)</f>
        <v>846-6</v>
      </c>
      <c r="E593" t="str">
        <f>IFERROR(IF(VLOOKUP(D606,#REF!,2,0)="O",0,IF(VLOOKUP(D606,#REF!,2,0)="T",1,0)),"ERROR")</f>
        <v>ERROR</v>
      </c>
      <c r="AF593" s="59" t="s">
        <v>96</v>
      </c>
      <c r="AG593" s="59" t="s">
        <v>908</v>
      </c>
      <c r="AH593" s="59" t="str">
        <f t="shared" si="23"/>
        <v>477001-7</v>
      </c>
      <c r="AI593" s="58">
        <v>0</v>
      </c>
    </row>
    <row r="594" spans="2:35" ht="15" x14ac:dyDescent="0.25">
      <c r="B594" s="12" t="s">
        <v>527</v>
      </c>
      <c r="C594" s="13" t="s">
        <v>881</v>
      </c>
      <c r="D594" s="17" t="str">
        <f>LEFT(ActiveFunds!$C594,5)</f>
        <v>849-6</v>
      </c>
      <c r="E594" t="str">
        <f>IFERROR(IF(VLOOKUP(D607,#REF!,2,0)="O",0,IF(VLOOKUP(D607,#REF!,2,0)="T",1,0)),"ERROR")</f>
        <v>ERROR</v>
      </c>
      <c r="AF594" s="59" t="s">
        <v>96</v>
      </c>
      <c r="AG594" s="59" t="s">
        <v>1214</v>
      </c>
      <c r="AH594" s="59" t="str">
        <f t="shared" si="23"/>
        <v>47701B-1</v>
      </c>
      <c r="AI594" s="58">
        <v>0</v>
      </c>
    </row>
    <row r="595" spans="2:35" ht="15" x14ac:dyDescent="0.25">
      <c r="B595" s="14" t="s">
        <v>530</v>
      </c>
      <c r="C595" s="15" t="s">
        <v>167</v>
      </c>
      <c r="D595" s="16" t="str">
        <f>LEFT(ActiveFunds!$C595,5)</f>
        <v>001-1</v>
      </c>
      <c r="E595" t="str">
        <f>IFERROR(IF(VLOOKUP(D608,#REF!,2,0)="O",0,IF(VLOOKUP(D608,#REF!,2,0)="T",1,0)),"ERROR")</f>
        <v>ERROR</v>
      </c>
      <c r="AF595" s="59" t="s">
        <v>96</v>
      </c>
      <c r="AG595" s="59" t="s">
        <v>1141</v>
      </c>
      <c r="AH595" s="59" t="str">
        <f t="shared" si="23"/>
        <v>47702R-1</v>
      </c>
      <c r="AI595" s="58">
        <v>0</v>
      </c>
    </row>
    <row r="596" spans="2:35" ht="15" x14ac:dyDescent="0.25">
      <c r="B596" s="12" t="s">
        <v>530</v>
      </c>
      <c r="C596" s="13" t="s">
        <v>542</v>
      </c>
      <c r="D596" s="17" t="str">
        <f>LEFT(ActiveFunds!$C596,5)</f>
        <v>08A-1</v>
      </c>
      <c r="E596" t="str">
        <f>IFERROR(IF(VLOOKUP(D609,#REF!,2,0)="O",0,IF(VLOOKUP(D609,#REF!,2,0)="T",1,0)),"ERROR")</f>
        <v>ERROR</v>
      </c>
      <c r="AF596" s="59" t="s">
        <v>96</v>
      </c>
      <c r="AG596" s="59" t="s">
        <v>1223</v>
      </c>
      <c r="AH596" s="59" t="str">
        <f t="shared" si="23"/>
        <v>47704M-1</v>
      </c>
      <c r="AI596" s="58">
        <v>0</v>
      </c>
    </row>
    <row r="597" spans="2:35" ht="15" x14ac:dyDescent="0.25">
      <c r="B597" s="14" t="s">
        <v>530</v>
      </c>
      <c r="C597" s="15" t="s">
        <v>647</v>
      </c>
      <c r="D597" s="16" t="str">
        <f>LEFT(ActiveFunds!$C597,5)</f>
        <v>145-6</v>
      </c>
      <c r="E597" t="str">
        <f>IFERROR(IF(VLOOKUP(D610,#REF!,2,0)="O",0,IF(VLOOKUP(D610,#REF!,2,0)="T",1,0)),"ERROR")</f>
        <v>ERROR</v>
      </c>
      <c r="AF597" s="59" t="s">
        <v>96</v>
      </c>
      <c r="AG597" s="59" t="s">
        <v>1087</v>
      </c>
      <c r="AH597" s="59" t="str">
        <f t="shared" si="23"/>
        <v>47705H-1</v>
      </c>
      <c r="AI597" s="58">
        <v>0</v>
      </c>
    </row>
    <row r="598" spans="2:35" ht="15" x14ac:dyDescent="0.25">
      <c r="B598" s="12" t="s">
        <v>530</v>
      </c>
      <c r="C598" s="13" t="s">
        <v>653</v>
      </c>
      <c r="D598" s="17" t="str">
        <f>LEFT(ActiveFunds!$C598,5)</f>
        <v>148-6</v>
      </c>
      <c r="E598" t="str">
        <f>IFERROR(IF(VLOOKUP(D611,#REF!,2,0)="O",0,IF(VLOOKUP(D611,#REF!,2,0)="T",1,0)),"ERROR")</f>
        <v>ERROR</v>
      </c>
      <c r="AF598" s="59" t="s">
        <v>96</v>
      </c>
      <c r="AG598" s="59" t="s">
        <v>1224</v>
      </c>
      <c r="AH598" s="59" t="str">
        <f t="shared" si="23"/>
        <v>477071-1</v>
      </c>
      <c r="AI598" s="58">
        <v>0</v>
      </c>
    </row>
    <row r="599" spans="2:35" ht="15" x14ac:dyDescent="0.25">
      <c r="B599" s="14" t="s">
        <v>530</v>
      </c>
      <c r="C599" s="15" t="s">
        <v>266</v>
      </c>
      <c r="D599" s="16" t="str">
        <f>LEFT(ActiveFunds!$C599,5)</f>
        <v>149-6</v>
      </c>
      <c r="E599" t="str">
        <f>IFERROR(IF(VLOOKUP(D612,#REF!,2,0)="O",0,IF(VLOOKUP(D612,#REF!,2,0)="T",1,0)),"ERROR")</f>
        <v>ERROR</v>
      </c>
      <c r="AF599" s="59" t="s">
        <v>96</v>
      </c>
      <c r="AG599" s="59" t="s">
        <v>1225</v>
      </c>
      <c r="AH599" s="59" t="str">
        <f t="shared" si="23"/>
        <v>47707V-6</v>
      </c>
      <c r="AI599" s="58">
        <v>0</v>
      </c>
    </row>
    <row r="600" spans="2:35" ht="15" x14ac:dyDescent="0.25">
      <c r="B600" s="12" t="s">
        <v>530</v>
      </c>
      <c r="C600" s="13" t="s">
        <v>781</v>
      </c>
      <c r="D600" s="17" t="str">
        <f>LEFT(ActiveFunds!$C600,5)</f>
        <v>252-6</v>
      </c>
      <c r="E600" t="str">
        <f>IFERROR(IF(VLOOKUP(D613,#REF!,2,0)="O",0,IF(VLOOKUP(D613,#REF!,2,0)="T",1,0)),"ERROR")</f>
        <v>ERROR</v>
      </c>
      <c r="AF600" s="59" t="s">
        <v>96</v>
      </c>
      <c r="AG600" s="59" t="s">
        <v>1226</v>
      </c>
      <c r="AH600" s="59" t="str">
        <f t="shared" si="23"/>
        <v>477098-1</v>
      </c>
      <c r="AI600" s="58">
        <v>0</v>
      </c>
    </row>
    <row r="601" spans="2:35" ht="15" x14ac:dyDescent="0.25">
      <c r="B601" s="14" t="s">
        <v>530</v>
      </c>
      <c r="C601" s="15" t="s">
        <v>810</v>
      </c>
      <c r="D601" s="16" t="str">
        <f>LEFT(ActiveFunds!$C601,5)</f>
        <v>440-6</v>
      </c>
      <c r="E601" t="str">
        <f>IFERROR(IF(VLOOKUP(D614,#REF!,2,0)="O",0,IF(VLOOKUP(D614,#REF!,2,0)="T",1,0)),"ERROR")</f>
        <v>ERROR</v>
      </c>
      <c r="AF601" s="59" t="s">
        <v>96</v>
      </c>
      <c r="AG601" s="59" t="s">
        <v>1227</v>
      </c>
      <c r="AH601" s="59" t="str">
        <f t="shared" si="23"/>
        <v>47709J-6</v>
      </c>
      <c r="AI601" s="58">
        <v>0</v>
      </c>
    </row>
    <row r="602" spans="2:35" ht="15" x14ac:dyDescent="0.25">
      <c r="B602" s="12" t="s">
        <v>530</v>
      </c>
      <c r="C602" s="13" t="s">
        <v>819</v>
      </c>
      <c r="D602" s="17" t="str">
        <f>LEFT(ActiveFunds!$C602,5)</f>
        <v>448-6</v>
      </c>
      <c r="E602" t="str">
        <f>IFERROR(IF(VLOOKUP(D615,#REF!,2,0)="O",0,IF(VLOOKUP(D615,#REF!,2,0)="T",1,0)),"ERROR")</f>
        <v>ERROR</v>
      </c>
      <c r="AF602" s="59" t="s">
        <v>96</v>
      </c>
      <c r="AG602" s="59" t="s">
        <v>1089</v>
      </c>
      <c r="AH602" s="59" t="str">
        <f t="shared" si="23"/>
        <v>47709M-1</v>
      </c>
      <c r="AI602" s="58">
        <v>0</v>
      </c>
    </row>
    <row r="603" spans="2:35" ht="15" x14ac:dyDescent="0.25">
      <c r="B603" s="14" t="s">
        <v>530</v>
      </c>
      <c r="C603" s="15" t="s">
        <v>821</v>
      </c>
      <c r="D603" s="16" t="str">
        <f>LEFT(ActiveFunds!$C603,5)</f>
        <v>450-6</v>
      </c>
      <c r="E603" t="str">
        <f>IFERROR(IF(VLOOKUP(D616,#REF!,2,0)="O",0,IF(VLOOKUP(D616,#REF!,2,0)="T",1,0)),"ERROR")</f>
        <v>ERROR</v>
      </c>
      <c r="AF603" s="59" t="s">
        <v>96</v>
      </c>
      <c r="AG603" s="59" t="s">
        <v>1228</v>
      </c>
      <c r="AH603" s="59" t="str">
        <f t="shared" si="23"/>
        <v>47709N-1</v>
      </c>
      <c r="AI603" s="58">
        <v>0</v>
      </c>
    </row>
    <row r="604" spans="2:35" ht="15" x14ac:dyDescent="0.25">
      <c r="B604" s="12" t="s">
        <v>530</v>
      </c>
      <c r="C604" s="13" t="s">
        <v>825</v>
      </c>
      <c r="D604" s="17" t="str">
        <f>LEFT(ActiveFunds!$C604,5)</f>
        <v>460-6</v>
      </c>
      <c r="E604" t="str">
        <f>IFERROR(IF(VLOOKUP(D617,#REF!,2,0)="O",0,IF(VLOOKUP(D617,#REF!,2,0)="T",1,0)),"ERROR")</f>
        <v>ERROR</v>
      </c>
      <c r="AF604" s="59" t="s">
        <v>96</v>
      </c>
      <c r="AG604" s="59" t="s">
        <v>930</v>
      </c>
      <c r="AH604" s="59" t="str">
        <f t="shared" si="23"/>
        <v>477104-1</v>
      </c>
      <c r="AI604" s="58">
        <v>0</v>
      </c>
    </row>
    <row r="605" spans="2:35" ht="15" x14ac:dyDescent="0.25">
      <c r="B605" s="14" t="s">
        <v>530</v>
      </c>
      <c r="C605" s="15" t="s">
        <v>837</v>
      </c>
      <c r="D605" s="16" t="str">
        <f>LEFT(ActiveFunds!$C605,5)</f>
        <v>522-6</v>
      </c>
      <c r="E605" t="str">
        <f>IFERROR(IF(VLOOKUP(D618,#REF!,2,0)="O",0,IF(VLOOKUP(D618,#REF!,2,0)="T",1,0)),"ERROR")</f>
        <v>ERROR</v>
      </c>
      <c r="AF605" s="59" t="s">
        <v>96</v>
      </c>
      <c r="AG605" s="59" t="s">
        <v>1229</v>
      </c>
      <c r="AH605" s="59" t="str">
        <f t="shared" si="23"/>
        <v>477110-1</v>
      </c>
      <c r="AI605" s="58">
        <v>0</v>
      </c>
    </row>
    <row r="606" spans="2:35" ht="15" x14ac:dyDescent="0.25">
      <c r="B606" s="12" t="s">
        <v>530</v>
      </c>
      <c r="C606" s="13" t="s">
        <v>838</v>
      </c>
      <c r="D606" s="17" t="str">
        <f>LEFT(ActiveFunds!$C606,5)</f>
        <v>524-6</v>
      </c>
      <c r="E606" t="str">
        <f>IFERROR(IF(VLOOKUP(D619,#REF!,2,0)="O",0,IF(VLOOKUP(D619,#REF!,2,0)="T",1,0)),"ERROR")</f>
        <v>ERROR</v>
      </c>
      <c r="AF606" s="59" t="s">
        <v>96</v>
      </c>
      <c r="AG606" s="59" t="s">
        <v>1230</v>
      </c>
      <c r="AH606" s="59" t="str">
        <f t="shared" si="23"/>
        <v>477110-2</v>
      </c>
      <c r="AI606" s="58">
        <v>0</v>
      </c>
    </row>
    <row r="607" spans="2:35" ht="15" x14ac:dyDescent="0.25">
      <c r="B607" s="14" t="s">
        <v>530</v>
      </c>
      <c r="C607" s="15" t="s">
        <v>840</v>
      </c>
      <c r="D607" s="16" t="str">
        <f>LEFT(ActiveFunds!$C607,5)</f>
        <v>528-6</v>
      </c>
      <c r="E607" t="str">
        <f>IFERROR(IF(VLOOKUP(D620,#REF!,2,0)="O",0,IF(VLOOKUP(D620,#REF!,2,0)="T",1,0)),"ERROR")</f>
        <v>ERROR</v>
      </c>
      <c r="AF607" s="59" t="s">
        <v>96</v>
      </c>
      <c r="AG607" s="59" t="s">
        <v>1231</v>
      </c>
      <c r="AH607" s="59" t="str">
        <f t="shared" si="23"/>
        <v>477110-7</v>
      </c>
      <c r="AI607" s="58">
        <v>0</v>
      </c>
    </row>
    <row r="608" spans="2:35" ht="15" x14ac:dyDescent="0.25">
      <c r="B608" s="12" t="s">
        <v>530</v>
      </c>
      <c r="C608" s="13" t="s">
        <v>854</v>
      </c>
      <c r="D608" s="17" t="str">
        <f>LEFT(ActiveFunds!$C608,5)</f>
        <v>573-6</v>
      </c>
      <c r="E608" t="str">
        <f>IFERROR(IF(VLOOKUP(D621,#REF!,2,0)="O",0,IF(VLOOKUP(D621,#REF!,2,0)="T",1,0)),"ERROR")</f>
        <v>ERROR</v>
      </c>
      <c r="AF608" s="59" t="s">
        <v>96</v>
      </c>
      <c r="AG608" s="59" t="s">
        <v>1232</v>
      </c>
      <c r="AH608" s="59" t="str">
        <f t="shared" si="23"/>
        <v>47712G-6</v>
      </c>
      <c r="AI608" s="58">
        <v>0</v>
      </c>
    </row>
    <row r="609" spans="2:35" ht="15" x14ac:dyDescent="0.25">
      <c r="B609" s="14" t="s">
        <v>530</v>
      </c>
      <c r="C609" s="15" t="s">
        <v>880</v>
      </c>
      <c r="D609" s="16" t="str">
        <f>LEFT(ActiveFunds!$C609,5)</f>
        <v>846-6</v>
      </c>
      <c r="E609" t="str">
        <f>IFERROR(IF(VLOOKUP(D622,#REF!,2,0)="O",0,IF(VLOOKUP(D622,#REF!,2,0)="T",1,0)),"ERROR")</f>
        <v>ERROR</v>
      </c>
      <c r="AF609" s="59" t="s">
        <v>96</v>
      </c>
      <c r="AG609" s="59" t="s">
        <v>1233</v>
      </c>
      <c r="AH609" s="59" t="str">
        <f t="shared" si="23"/>
        <v>47714A-1</v>
      </c>
      <c r="AI609" s="58">
        <v>0</v>
      </c>
    </row>
    <row r="610" spans="2:35" ht="15" x14ac:dyDescent="0.25">
      <c r="B610" s="12" t="s">
        <v>530</v>
      </c>
      <c r="C610" s="13" t="s">
        <v>884</v>
      </c>
      <c r="D610" s="17" t="str">
        <f>LEFT(ActiveFunds!$C610,5)</f>
        <v>859-6</v>
      </c>
      <c r="E610" t="str">
        <f>IFERROR(IF(VLOOKUP(D623,#REF!,2,0)="O",0,IF(VLOOKUP(D623,#REF!,2,0)="T",1,0)),"ERROR")</f>
        <v>ERROR</v>
      </c>
      <c r="AF610" s="59" t="s">
        <v>96</v>
      </c>
      <c r="AG610" s="59" t="s">
        <v>1090</v>
      </c>
      <c r="AH610" s="59" t="str">
        <f t="shared" si="23"/>
        <v>47714B-1</v>
      </c>
      <c r="AI610" s="58">
        <v>0</v>
      </c>
    </row>
    <row r="611" spans="2:35" ht="15" x14ac:dyDescent="0.25">
      <c r="B611" s="14" t="s">
        <v>530</v>
      </c>
      <c r="C611" s="15" t="s">
        <v>885</v>
      </c>
      <c r="D611" s="16" t="str">
        <f>LEFT(ActiveFunds!$C611,5)</f>
        <v>860-6</v>
      </c>
      <c r="E611" t="str">
        <f>IFERROR(IF(VLOOKUP(D624,#REF!,2,0)="O",0,IF(VLOOKUP(D624,#REF!,2,0)="T",1,0)),"ERROR")</f>
        <v>ERROR</v>
      </c>
      <c r="AF611" s="59" t="s">
        <v>96</v>
      </c>
      <c r="AG611" s="59" t="s">
        <v>1234</v>
      </c>
      <c r="AH611" s="59" t="str">
        <f t="shared" si="23"/>
        <v>47716H-6</v>
      </c>
      <c r="AI611" s="58">
        <v>0</v>
      </c>
    </row>
    <row r="612" spans="2:35" ht="15" x14ac:dyDescent="0.25">
      <c r="B612" s="12" t="s">
        <v>533</v>
      </c>
      <c r="C612" s="13" t="s">
        <v>167</v>
      </c>
      <c r="D612" s="17" t="str">
        <f>LEFT(ActiveFunds!$C612,5)</f>
        <v>001-1</v>
      </c>
      <c r="E612" t="str">
        <f>IFERROR(IF(VLOOKUP(D625,#REF!,2,0)="O",0,IF(VLOOKUP(D625,#REF!,2,0)="T",1,0)),"ERROR")</f>
        <v>ERROR</v>
      </c>
      <c r="AF612" s="59" t="s">
        <v>96</v>
      </c>
      <c r="AG612" s="59" t="s">
        <v>1235</v>
      </c>
      <c r="AH612" s="59" t="str">
        <f t="shared" si="23"/>
        <v>47718L-1</v>
      </c>
      <c r="AI612" s="58">
        <v>0</v>
      </c>
    </row>
    <row r="613" spans="2:35" ht="15" x14ac:dyDescent="0.25">
      <c r="B613" s="14" t="s">
        <v>533</v>
      </c>
      <c r="C613" s="15" t="s">
        <v>542</v>
      </c>
      <c r="D613" s="16" t="str">
        <f>LEFT(ActiveFunds!$C613,5)</f>
        <v>08A-1</v>
      </c>
      <c r="E613" t="str">
        <f>IFERROR(IF(VLOOKUP(D626,#REF!,2,0)="O",0,IF(VLOOKUP(D626,#REF!,2,0)="T",1,0)),"ERROR")</f>
        <v>ERROR</v>
      </c>
      <c r="AF613" s="59" t="s">
        <v>96</v>
      </c>
      <c r="AG613" s="59" t="s">
        <v>939</v>
      </c>
      <c r="AH613" s="59" t="str">
        <f t="shared" si="23"/>
        <v>47719G-1</v>
      </c>
      <c r="AI613" s="58">
        <v>0</v>
      </c>
    </row>
    <row r="614" spans="2:35" ht="15" x14ac:dyDescent="0.25">
      <c r="B614" s="12" t="s">
        <v>533</v>
      </c>
      <c r="C614" s="13" t="s">
        <v>283</v>
      </c>
      <c r="D614" s="17" t="str">
        <f>LEFT(ActiveFunds!$C614,5)</f>
        <v>108-1</v>
      </c>
      <c r="E614" t="str">
        <f>IFERROR(IF(VLOOKUP(D627,#REF!,2,0)="O",0,IF(VLOOKUP(D627,#REF!,2,0)="T",1,0)),"ERROR")</f>
        <v>ERROR</v>
      </c>
      <c r="AF614" s="59" t="s">
        <v>96</v>
      </c>
      <c r="AG614" s="59" t="s">
        <v>1236</v>
      </c>
      <c r="AH614" s="59" t="str">
        <f t="shared" si="23"/>
        <v>47719W-6</v>
      </c>
      <c r="AI614" s="58">
        <v>0</v>
      </c>
    </row>
    <row r="615" spans="2:35" ht="15" x14ac:dyDescent="0.25">
      <c r="B615" s="14" t="s">
        <v>533</v>
      </c>
      <c r="C615" s="15" t="s">
        <v>647</v>
      </c>
      <c r="D615" s="16" t="str">
        <f>LEFT(ActiveFunds!$C615,5)</f>
        <v>145-6</v>
      </c>
      <c r="E615" t="str">
        <f>IFERROR(IF(VLOOKUP(D628,#REF!,2,0)="O",0,IF(VLOOKUP(D628,#REF!,2,0)="T",1,0)),"ERROR")</f>
        <v>ERROR</v>
      </c>
      <c r="AF615" s="59" t="s">
        <v>96</v>
      </c>
      <c r="AG615" s="59" t="s">
        <v>1237</v>
      </c>
      <c r="AH615" s="59" t="str">
        <f t="shared" si="23"/>
        <v>477200-2</v>
      </c>
      <c r="AI615" s="58">
        <v>0</v>
      </c>
    </row>
    <row r="616" spans="2:35" ht="15" x14ac:dyDescent="0.25">
      <c r="B616" s="12" t="s">
        <v>533</v>
      </c>
      <c r="C616" s="13" t="s">
        <v>653</v>
      </c>
      <c r="D616" s="17" t="str">
        <f>LEFT(ActiveFunds!$C616,5)</f>
        <v>148-6</v>
      </c>
      <c r="E616" t="str">
        <f>IFERROR(IF(VLOOKUP(D629,#REF!,2,0)="O",0,IF(VLOOKUP(D629,#REF!,2,0)="T",1,0)),"ERROR")</f>
        <v>ERROR</v>
      </c>
      <c r="AF616" s="59" t="s">
        <v>96</v>
      </c>
      <c r="AG616" s="59" t="s">
        <v>1238</v>
      </c>
      <c r="AH616" s="59" t="str">
        <f t="shared" si="23"/>
        <v>477209-6</v>
      </c>
      <c r="AI616" s="58">
        <v>0</v>
      </c>
    </row>
    <row r="617" spans="2:35" ht="15" x14ac:dyDescent="0.25">
      <c r="B617" s="14" t="s">
        <v>533</v>
      </c>
      <c r="C617" s="15" t="s">
        <v>266</v>
      </c>
      <c r="D617" s="16" t="str">
        <f>LEFT(ActiveFunds!$C617,5)</f>
        <v>149-6</v>
      </c>
      <c r="E617" t="str">
        <f>IFERROR(IF(VLOOKUP(D630,#REF!,2,0)="O",0,IF(VLOOKUP(D630,#REF!,2,0)="T",1,0)),"ERROR")</f>
        <v>ERROR</v>
      </c>
      <c r="AF617" s="59" t="s">
        <v>96</v>
      </c>
      <c r="AG617" s="59" t="s">
        <v>944</v>
      </c>
      <c r="AH617" s="59" t="str">
        <f t="shared" si="23"/>
        <v>477217-1</v>
      </c>
      <c r="AI617" s="58">
        <v>0</v>
      </c>
    </row>
    <row r="618" spans="2:35" ht="15" x14ac:dyDescent="0.25">
      <c r="B618" s="12" t="s">
        <v>533</v>
      </c>
      <c r="C618" s="13" t="s">
        <v>810</v>
      </c>
      <c r="D618" s="17" t="str">
        <f>LEFT(ActiveFunds!$C618,5)</f>
        <v>440-6</v>
      </c>
      <c r="E618" t="str">
        <f>IFERROR(IF(VLOOKUP(D631,#REF!,2,0)="O",0,IF(VLOOKUP(D631,#REF!,2,0)="T",1,0)),"ERROR")</f>
        <v>ERROR</v>
      </c>
      <c r="AF618" s="59" t="s">
        <v>96</v>
      </c>
      <c r="AG618" s="59" t="s">
        <v>1239</v>
      </c>
      <c r="AH618" s="59" t="str">
        <f t="shared" si="23"/>
        <v>477259-6</v>
      </c>
      <c r="AI618" s="58">
        <v>0</v>
      </c>
    </row>
    <row r="619" spans="2:35" ht="15" x14ac:dyDescent="0.25">
      <c r="B619" s="14" t="s">
        <v>533</v>
      </c>
      <c r="C619" s="15" t="s">
        <v>819</v>
      </c>
      <c r="D619" s="16" t="str">
        <f>LEFT(ActiveFunds!$C619,5)</f>
        <v>448-6</v>
      </c>
      <c r="E619" t="str">
        <f>IFERROR(IF(VLOOKUP(D632,#REF!,2,0)="O",0,IF(VLOOKUP(D632,#REF!,2,0)="T",1,0)),"ERROR")</f>
        <v>ERROR</v>
      </c>
      <c r="AF619" s="59" t="s">
        <v>96</v>
      </c>
      <c r="AG619" s="59" t="s">
        <v>1240</v>
      </c>
      <c r="AH619" s="59" t="str">
        <f t="shared" si="23"/>
        <v>477320-6</v>
      </c>
      <c r="AI619" s="58">
        <v>0</v>
      </c>
    </row>
    <row r="620" spans="2:35" ht="15" x14ac:dyDescent="0.25">
      <c r="B620" s="12" t="s">
        <v>533</v>
      </c>
      <c r="C620" s="13" t="s">
        <v>821</v>
      </c>
      <c r="D620" s="17" t="str">
        <f>LEFT(ActiveFunds!$C620,5)</f>
        <v>450-6</v>
      </c>
      <c r="E620" t="str">
        <f>IFERROR(IF(VLOOKUP(D633,#REF!,2,0)="O",0,IF(VLOOKUP(D633,#REF!,2,0)="T",1,0)),"ERROR")</f>
        <v>ERROR</v>
      </c>
      <c r="AF620" s="59" t="s">
        <v>96</v>
      </c>
      <c r="AG620" s="59" t="s">
        <v>1241</v>
      </c>
      <c r="AH620" s="59" t="str">
        <f t="shared" si="23"/>
        <v>477444-6</v>
      </c>
      <c r="AI620" s="58">
        <v>0</v>
      </c>
    </row>
    <row r="621" spans="2:35" ht="15" x14ac:dyDescent="0.25">
      <c r="B621" s="14" t="s">
        <v>533</v>
      </c>
      <c r="C621" s="15" t="s">
        <v>825</v>
      </c>
      <c r="D621" s="16" t="str">
        <f>LEFT(ActiveFunds!$C621,5)</f>
        <v>460-6</v>
      </c>
      <c r="E621" t="str">
        <f>IFERROR(IF(VLOOKUP(D634,#REF!,2,0)="O",0,IF(VLOOKUP(D634,#REF!,2,0)="T",1,0)),"ERROR")</f>
        <v>ERROR</v>
      </c>
      <c r="AF621" s="59" t="s">
        <v>96</v>
      </c>
      <c r="AG621" s="59" t="s">
        <v>1242</v>
      </c>
      <c r="AH621" s="59" t="str">
        <f t="shared" si="23"/>
        <v>477507-1</v>
      </c>
      <c r="AI621" s="58">
        <v>0</v>
      </c>
    </row>
    <row r="622" spans="2:35" ht="15" x14ac:dyDescent="0.25">
      <c r="B622" s="12" t="s">
        <v>533</v>
      </c>
      <c r="C622" s="13" t="s">
        <v>837</v>
      </c>
      <c r="D622" s="17" t="str">
        <f>LEFT(ActiveFunds!$C622,5)</f>
        <v>522-6</v>
      </c>
      <c r="E622" t="str">
        <f>IFERROR(IF(VLOOKUP(D635,#REF!,2,0)="O",0,IF(VLOOKUP(D635,#REF!,2,0)="T",1,0)),"ERROR")</f>
        <v>ERROR</v>
      </c>
      <c r="AF622" s="59" t="s">
        <v>97</v>
      </c>
      <c r="AG622" s="59" t="s">
        <v>887</v>
      </c>
      <c r="AH622" s="59" t="str">
        <f t="shared" si="23"/>
        <v>478001-1</v>
      </c>
      <c r="AI622" s="58">
        <v>0</v>
      </c>
    </row>
    <row r="623" spans="2:35" ht="15" x14ac:dyDescent="0.25">
      <c r="B623" s="14" t="s">
        <v>533</v>
      </c>
      <c r="C623" s="15" t="s">
        <v>838</v>
      </c>
      <c r="D623" s="16" t="str">
        <f>LEFT(ActiveFunds!$C623,5)</f>
        <v>524-6</v>
      </c>
      <c r="E623" t="str">
        <f>IFERROR(IF(VLOOKUP(D636,#REF!,2,0)="O",0,IF(VLOOKUP(D636,#REF!,2,0)="T",1,0)),"ERROR")</f>
        <v>ERROR</v>
      </c>
      <c r="AF623" s="59" t="s">
        <v>97</v>
      </c>
      <c r="AG623" s="59" t="s">
        <v>907</v>
      </c>
      <c r="AH623" s="59" t="str">
        <f t="shared" si="23"/>
        <v>478001-2</v>
      </c>
      <c r="AI623" s="58">
        <v>0</v>
      </c>
    </row>
    <row r="624" spans="2:35" ht="15" x14ac:dyDescent="0.25">
      <c r="B624" s="12" t="s">
        <v>533</v>
      </c>
      <c r="C624" s="13" t="s">
        <v>840</v>
      </c>
      <c r="D624" s="17" t="str">
        <f>LEFT(ActiveFunds!$C624,5)</f>
        <v>528-6</v>
      </c>
      <c r="E624" t="str">
        <f>IFERROR(IF(VLOOKUP(D637,#REF!,2,0)="O",0,IF(VLOOKUP(D637,#REF!,2,0)="T",1,0)),"ERROR")</f>
        <v>ERROR</v>
      </c>
      <c r="AF624" s="59" t="s">
        <v>97</v>
      </c>
      <c r="AG624" s="59" t="s">
        <v>1141</v>
      </c>
      <c r="AH624" s="59" t="str">
        <f t="shared" si="23"/>
        <v>47802R-1</v>
      </c>
      <c r="AI624" s="58">
        <v>0</v>
      </c>
    </row>
    <row r="625" spans="2:35" ht="15" x14ac:dyDescent="0.25">
      <c r="B625" s="14" t="s">
        <v>533</v>
      </c>
      <c r="C625" s="15" t="s">
        <v>854</v>
      </c>
      <c r="D625" s="16" t="str">
        <f>LEFT(ActiveFunds!$C625,5)</f>
        <v>573-6</v>
      </c>
      <c r="E625" t="str">
        <f>IFERROR(IF(VLOOKUP(D638,#REF!,2,0)="O",0,IF(VLOOKUP(D638,#REF!,2,0)="T",1,0)),"ERROR")</f>
        <v>ERROR</v>
      </c>
      <c r="AF625" s="59" t="s">
        <v>97</v>
      </c>
      <c r="AG625" s="59" t="s">
        <v>936</v>
      </c>
      <c r="AH625" s="59" t="str">
        <f t="shared" si="23"/>
        <v>478173-1</v>
      </c>
      <c r="AI625" s="58">
        <v>0</v>
      </c>
    </row>
    <row r="626" spans="2:35" ht="15" x14ac:dyDescent="0.25">
      <c r="B626" s="12" t="s">
        <v>533</v>
      </c>
      <c r="C626" s="13" t="s">
        <v>871</v>
      </c>
      <c r="D626" s="17" t="str">
        <f>LEFT(ActiveFunds!$C626,5)</f>
        <v>786-6</v>
      </c>
      <c r="E626" t="str">
        <f>IFERROR(IF(VLOOKUP(D639,#REF!,2,0)="O",0,IF(VLOOKUP(D639,#REF!,2,0)="T",1,0)),"ERROR")</f>
        <v>ERROR</v>
      </c>
      <c r="AF626" s="59" t="s">
        <v>98</v>
      </c>
      <c r="AG626" s="59" t="s">
        <v>887</v>
      </c>
      <c r="AH626" s="59" t="str">
        <f t="shared" si="23"/>
        <v>490001-1</v>
      </c>
      <c r="AI626" s="58">
        <v>0</v>
      </c>
    </row>
    <row r="627" spans="2:35" ht="15" x14ac:dyDescent="0.25">
      <c r="B627" s="14" t="s">
        <v>533</v>
      </c>
      <c r="C627" s="15" t="s">
        <v>880</v>
      </c>
      <c r="D627" s="16" t="str">
        <f>LEFT(ActiveFunds!$C627,5)</f>
        <v>846-6</v>
      </c>
      <c r="E627" t="str">
        <f>IFERROR(IF(VLOOKUP(D640,#REF!,2,0)="O",0,IF(VLOOKUP(D640,#REF!,2,0)="T",1,0)),"ERROR")</f>
        <v>ERROR</v>
      </c>
      <c r="AF627" s="59" t="s">
        <v>98</v>
      </c>
      <c r="AG627" s="59" t="s">
        <v>907</v>
      </c>
      <c r="AH627" s="59" t="str">
        <f t="shared" si="23"/>
        <v>490001-2</v>
      </c>
      <c r="AI627" s="58">
        <v>0</v>
      </c>
    </row>
    <row r="628" spans="2:35" ht="15" x14ac:dyDescent="0.25">
      <c r="B628" s="12" t="s">
        <v>533</v>
      </c>
      <c r="C628" s="13" t="s">
        <v>884</v>
      </c>
      <c r="D628" s="17" t="str">
        <f>LEFT(ActiveFunds!$C628,5)</f>
        <v>859-6</v>
      </c>
      <c r="E628" t="str">
        <f>IFERROR(IF(VLOOKUP(D641,#REF!,2,0)="O",0,IF(VLOOKUP(D641,#REF!,2,0)="T",1,0)),"ERROR")</f>
        <v>ERROR</v>
      </c>
      <c r="AF628" s="59" t="s">
        <v>98</v>
      </c>
      <c r="AG628" s="59" t="s">
        <v>908</v>
      </c>
      <c r="AH628" s="59" t="str">
        <f t="shared" si="23"/>
        <v>490001-7</v>
      </c>
      <c r="AI628" s="58">
        <v>0</v>
      </c>
    </row>
    <row r="629" spans="2:35" ht="15" x14ac:dyDescent="0.25">
      <c r="B629" s="14" t="s">
        <v>536</v>
      </c>
      <c r="C629" s="15" t="s">
        <v>167</v>
      </c>
      <c r="D629" s="16" t="str">
        <f>LEFT(ActiveFunds!$C629,5)</f>
        <v>001-1</v>
      </c>
      <c r="E629" t="str">
        <f>IFERROR(IF(VLOOKUP(D642,#REF!,2,0)="O",0,IF(VLOOKUP(D642,#REF!,2,0)="T",1,0)),"ERROR")</f>
        <v>ERROR</v>
      </c>
      <c r="AF629" s="59" t="s">
        <v>98</v>
      </c>
      <c r="AG629" s="59" t="s">
        <v>1243</v>
      </c>
      <c r="AH629" s="59" t="str">
        <f t="shared" si="23"/>
        <v>490014-1</v>
      </c>
      <c r="AI629" s="58">
        <v>0</v>
      </c>
    </row>
    <row r="630" spans="2:35" ht="15" x14ac:dyDescent="0.25">
      <c r="B630" s="12" t="s">
        <v>536</v>
      </c>
      <c r="C630" s="13" t="s">
        <v>542</v>
      </c>
      <c r="D630" s="17" t="str">
        <f>LEFT(ActiveFunds!$C630,5)</f>
        <v>08A-1</v>
      </c>
      <c r="E630" t="str">
        <f>IFERROR(IF(VLOOKUP(D643,#REF!,2,0)="O",0,IF(VLOOKUP(D643,#REF!,2,0)="T",1,0)),"ERROR")</f>
        <v>ERROR</v>
      </c>
      <c r="AF630" s="59" t="s">
        <v>98</v>
      </c>
      <c r="AG630" s="59" t="s">
        <v>1214</v>
      </c>
      <c r="AH630" s="59" t="str">
        <f t="shared" si="23"/>
        <v>49001B-1</v>
      </c>
      <c r="AI630" s="58">
        <v>0</v>
      </c>
    </row>
    <row r="631" spans="2:35" ht="15" x14ac:dyDescent="0.25">
      <c r="B631" s="14" t="s">
        <v>536</v>
      </c>
      <c r="C631" s="15" t="s">
        <v>647</v>
      </c>
      <c r="D631" s="16" t="str">
        <f>LEFT(ActiveFunds!$C631,5)</f>
        <v>145-6</v>
      </c>
      <c r="E631" t="str">
        <f>IFERROR(IF(VLOOKUP(D644,#REF!,2,0)="O",0,IF(VLOOKUP(D644,#REF!,2,0)="T",1,0)),"ERROR")</f>
        <v>ERROR</v>
      </c>
      <c r="AF631" s="59" t="s">
        <v>98</v>
      </c>
      <c r="AG631" s="59" t="s">
        <v>1244</v>
      </c>
      <c r="AH631" s="59" t="str">
        <f t="shared" si="23"/>
        <v>49002A-1</v>
      </c>
      <c r="AI631" s="58">
        <v>0</v>
      </c>
    </row>
    <row r="632" spans="2:35" ht="15" x14ac:dyDescent="0.25">
      <c r="B632" s="12" t="s">
        <v>536</v>
      </c>
      <c r="C632" s="13" t="s">
        <v>653</v>
      </c>
      <c r="D632" s="17" t="str">
        <f>LEFT(ActiveFunds!$C632,5)</f>
        <v>148-6</v>
      </c>
      <c r="E632" t="str">
        <f>IFERROR(IF(VLOOKUP(D645,#REF!,2,0)="O",0,IF(VLOOKUP(D645,#REF!,2,0)="T",1,0)),"ERROR")</f>
        <v>ERROR</v>
      </c>
      <c r="AF632" s="59" t="s">
        <v>98</v>
      </c>
      <c r="AG632" s="59" t="s">
        <v>1141</v>
      </c>
      <c r="AH632" s="59" t="str">
        <f t="shared" si="23"/>
        <v>49002R-1</v>
      </c>
      <c r="AI632" s="58">
        <v>0</v>
      </c>
    </row>
    <row r="633" spans="2:35" ht="15" x14ac:dyDescent="0.25">
      <c r="B633" s="14" t="s">
        <v>536</v>
      </c>
      <c r="C633" s="15" t="s">
        <v>266</v>
      </c>
      <c r="D633" s="16" t="str">
        <f>LEFT(ActiveFunds!$C633,5)</f>
        <v>149-6</v>
      </c>
      <c r="E633" t="str">
        <f>IFERROR(IF(VLOOKUP(D646,#REF!,2,0)="O",0,IF(VLOOKUP(D646,#REF!,2,0)="T",1,0)),"ERROR")</f>
        <v>ERROR</v>
      </c>
      <c r="AF633" s="59" t="s">
        <v>98</v>
      </c>
      <c r="AG633" s="59" t="s">
        <v>1245</v>
      </c>
      <c r="AH633" s="59" t="str">
        <f t="shared" si="23"/>
        <v>490030-6</v>
      </c>
      <c r="AI633" s="58">
        <v>0</v>
      </c>
    </row>
    <row r="634" spans="2:35" ht="15" x14ac:dyDescent="0.25">
      <c r="B634" s="12" t="s">
        <v>536</v>
      </c>
      <c r="C634" s="13" t="s">
        <v>810</v>
      </c>
      <c r="D634" s="17" t="str">
        <f>LEFT(ActiveFunds!$C634,5)</f>
        <v>440-6</v>
      </c>
      <c r="E634" t="str">
        <f>IFERROR(IF(VLOOKUP(D647,#REF!,2,0)="O",0,IF(VLOOKUP(D647,#REF!,2,0)="T",1,0)),"ERROR")</f>
        <v>ERROR</v>
      </c>
      <c r="AF634" s="59" t="s">
        <v>98</v>
      </c>
      <c r="AG634" s="59" t="s">
        <v>1246</v>
      </c>
      <c r="AH634" s="59" t="str">
        <f t="shared" si="23"/>
        <v>490041-1</v>
      </c>
      <c r="AI634" s="58">
        <v>0</v>
      </c>
    </row>
    <row r="635" spans="2:35" ht="15" x14ac:dyDescent="0.25">
      <c r="B635" s="14" t="s">
        <v>536</v>
      </c>
      <c r="C635" s="15" t="s">
        <v>813</v>
      </c>
      <c r="D635" s="16" t="str">
        <f>LEFT(ActiveFunds!$C635,5)</f>
        <v>443-6</v>
      </c>
      <c r="E635" t="str">
        <f>IFERROR(IF(VLOOKUP(D648,#REF!,2,0)="O",0,IF(VLOOKUP(D648,#REF!,2,0)="T",1,0)),"ERROR")</f>
        <v>ERROR</v>
      </c>
      <c r="AF635" s="59" t="s">
        <v>98</v>
      </c>
      <c r="AG635" s="59" t="s">
        <v>1247</v>
      </c>
      <c r="AH635" s="59" t="str">
        <f t="shared" si="23"/>
        <v>49004H-1</v>
      </c>
      <c r="AI635" s="58">
        <v>0</v>
      </c>
    </row>
    <row r="636" spans="2:35" ht="15" x14ac:dyDescent="0.25">
      <c r="B636" s="12" t="s">
        <v>536</v>
      </c>
      <c r="C636" s="13" t="s">
        <v>819</v>
      </c>
      <c r="D636" s="17" t="str">
        <f>LEFT(ActiveFunds!$C636,5)</f>
        <v>448-6</v>
      </c>
      <c r="E636" t="str">
        <f>IFERROR(IF(VLOOKUP(D649,#REF!,2,0)="O",0,IF(VLOOKUP(D649,#REF!,2,0)="T",1,0)),"ERROR")</f>
        <v>ERROR</v>
      </c>
      <c r="AF636" s="59" t="s">
        <v>98</v>
      </c>
      <c r="AG636" s="59" t="s">
        <v>1087</v>
      </c>
      <c r="AH636" s="59" t="str">
        <f t="shared" si="23"/>
        <v>49005H-1</v>
      </c>
      <c r="AI636" s="58">
        <v>0</v>
      </c>
    </row>
    <row r="637" spans="2:35" ht="15" x14ac:dyDescent="0.25">
      <c r="B637" s="14" t="s">
        <v>536</v>
      </c>
      <c r="C637" s="15" t="s">
        <v>821</v>
      </c>
      <c r="D637" s="16" t="str">
        <f>LEFT(ActiveFunds!$C637,5)</f>
        <v>450-6</v>
      </c>
      <c r="E637" t="str">
        <f>IFERROR(IF(VLOOKUP(D650,#REF!,2,0)="O",0,IF(VLOOKUP(D650,#REF!,2,0)="T",1,0)),"ERROR")</f>
        <v>ERROR</v>
      </c>
      <c r="AF637" s="59" t="s">
        <v>98</v>
      </c>
      <c r="AG637" s="59" t="s">
        <v>1248</v>
      </c>
      <c r="AH637" s="59" t="str">
        <f t="shared" si="23"/>
        <v>49007E-6</v>
      </c>
      <c r="AI637" s="58">
        <v>0</v>
      </c>
    </row>
    <row r="638" spans="2:35" ht="15" x14ac:dyDescent="0.25">
      <c r="B638" s="12" t="s">
        <v>536</v>
      </c>
      <c r="C638" s="13" t="s">
        <v>825</v>
      </c>
      <c r="D638" s="17" t="str">
        <f>LEFT(ActiveFunds!$C638,5)</f>
        <v>460-6</v>
      </c>
      <c r="E638" t="str">
        <f>IFERROR(IF(VLOOKUP(D651,#REF!,2,0)="O",0,IF(VLOOKUP(D651,#REF!,2,0)="T",1,0)),"ERROR")</f>
        <v>ERROR</v>
      </c>
      <c r="AF638" s="59" t="s">
        <v>98</v>
      </c>
      <c r="AG638" s="59" t="s">
        <v>1249</v>
      </c>
      <c r="AH638" s="59" t="str">
        <f t="shared" si="23"/>
        <v>490087-6</v>
      </c>
      <c r="AI638" s="58">
        <v>0</v>
      </c>
    </row>
    <row r="639" spans="2:35" ht="15" x14ac:dyDescent="0.25">
      <c r="B639" s="14" t="s">
        <v>536</v>
      </c>
      <c r="C639" s="15" t="s">
        <v>837</v>
      </c>
      <c r="D639" s="16" t="str">
        <f>LEFT(ActiveFunds!$C639,5)</f>
        <v>522-6</v>
      </c>
      <c r="E639" t="str">
        <f>IFERROR(IF(VLOOKUP(D652,#REF!,2,0)="O",0,IF(VLOOKUP(D652,#REF!,2,0)="T",1,0)),"ERROR")</f>
        <v>ERROR</v>
      </c>
      <c r="AF639" s="59" t="s">
        <v>98</v>
      </c>
      <c r="AG639" s="59" t="s">
        <v>1250</v>
      </c>
      <c r="AH639" s="59" t="str">
        <f t="shared" si="23"/>
        <v>49011H-1</v>
      </c>
      <c r="AI639" s="58">
        <v>0</v>
      </c>
    </row>
    <row r="640" spans="2:35" ht="15" x14ac:dyDescent="0.25">
      <c r="B640" s="12" t="s">
        <v>536</v>
      </c>
      <c r="C640" s="13" t="s">
        <v>838</v>
      </c>
      <c r="D640" s="17" t="str">
        <f>LEFT(ActiveFunds!$C640,5)</f>
        <v>524-6</v>
      </c>
      <c r="E640" t="str">
        <f>IFERROR(IF(VLOOKUP(D653,#REF!,2,0)="O",0,IF(VLOOKUP(D653,#REF!,2,0)="T",1,0)),"ERROR")</f>
        <v>ERROR</v>
      </c>
      <c r="AF640" s="59" t="s">
        <v>98</v>
      </c>
      <c r="AG640" s="59" t="s">
        <v>1090</v>
      </c>
      <c r="AH640" s="59" t="str">
        <f t="shared" si="23"/>
        <v>49014B-1</v>
      </c>
      <c r="AI640" s="58">
        <v>0</v>
      </c>
    </row>
    <row r="641" spans="2:35" ht="15" x14ac:dyDescent="0.25">
      <c r="B641" s="14" t="s">
        <v>536</v>
      </c>
      <c r="C641" s="15" t="s">
        <v>840</v>
      </c>
      <c r="D641" s="16" t="str">
        <f>LEFT(ActiveFunds!$C641,5)</f>
        <v>528-6</v>
      </c>
      <c r="E641" t="str">
        <f>IFERROR(IF(VLOOKUP(D654,#REF!,2,0)="O",0,IF(VLOOKUP(D654,#REF!,2,0)="T",1,0)),"ERROR")</f>
        <v>ERROR</v>
      </c>
      <c r="AF641" s="59" t="s">
        <v>98</v>
      </c>
      <c r="AG641" s="59" t="s">
        <v>1251</v>
      </c>
      <c r="AH641" s="59" t="str">
        <f t="shared" si="23"/>
        <v>490158-1</v>
      </c>
      <c r="AI641" s="58">
        <v>0</v>
      </c>
    </row>
    <row r="642" spans="2:35" ht="15" x14ac:dyDescent="0.25">
      <c r="B642" s="12" t="s">
        <v>536</v>
      </c>
      <c r="C642" s="13" t="s">
        <v>852</v>
      </c>
      <c r="D642" s="17" t="str">
        <f>LEFT(ActiveFunds!$C642,5)</f>
        <v>570-6</v>
      </c>
      <c r="E642" t="str">
        <f>IFERROR(IF(VLOOKUP(D655,#REF!,2,0)="O",0,IF(VLOOKUP(D655,#REF!,2,0)="T",1,0)),"ERROR")</f>
        <v>ERROR</v>
      </c>
      <c r="AF642" s="59" t="s">
        <v>98</v>
      </c>
      <c r="AG642" s="59" t="s">
        <v>1252</v>
      </c>
      <c r="AH642" s="59" t="str">
        <f t="shared" si="23"/>
        <v>490167-1</v>
      </c>
      <c r="AI642" s="58">
        <v>0</v>
      </c>
    </row>
    <row r="643" spans="2:35" ht="15" x14ac:dyDescent="0.25">
      <c r="B643" s="14" t="s">
        <v>536</v>
      </c>
      <c r="C643" s="15" t="s">
        <v>854</v>
      </c>
      <c r="D643" s="16" t="str">
        <f>LEFT(ActiveFunds!$C643,5)</f>
        <v>573-6</v>
      </c>
      <c r="E643" t="str">
        <f>IFERROR(IF(VLOOKUP(D656,#REF!,2,0)="O",0,IF(VLOOKUP(D656,#REF!,2,0)="T",1,0)),"ERROR")</f>
        <v>ERROR</v>
      </c>
      <c r="AF643" s="59" t="s">
        <v>98</v>
      </c>
      <c r="AG643" s="59" t="s">
        <v>1253</v>
      </c>
      <c r="AH643" s="59" t="str">
        <f t="shared" si="23"/>
        <v>49016P-1</v>
      </c>
      <c r="AI643" s="58">
        <v>0</v>
      </c>
    </row>
    <row r="644" spans="2:35" ht="15" x14ac:dyDescent="0.25">
      <c r="B644" s="12" t="s">
        <v>536</v>
      </c>
      <c r="C644" s="13" t="s">
        <v>867</v>
      </c>
      <c r="D644" s="17" t="str">
        <f>LEFT(ActiveFunds!$C644,5)</f>
        <v>778-6</v>
      </c>
      <c r="E644" t="str">
        <f>IFERROR(IF(VLOOKUP(D657,#REF!,2,0)="O",0,IF(VLOOKUP(D657,#REF!,2,0)="T",1,0)),"ERROR")</f>
        <v>ERROR</v>
      </c>
      <c r="AF644" s="59" t="s">
        <v>98</v>
      </c>
      <c r="AG644" s="59" t="s">
        <v>936</v>
      </c>
      <c r="AH644" s="59" t="str">
        <f t="shared" si="23"/>
        <v>490173-1</v>
      </c>
      <c r="AI644" s="58">
        <v>0</v>
      </c>
    </row>
    <row r="645" spans="2:35" ht="15" x14ac:dyDescent="0.25">
      <c r="B645" s="14" t="s">
        <v>536</v>
      </c>
      <c r="C645" s="15" t="s">
        <v>878</v>
      </c>
      <c r="D645" s="16" t="str">
        <f>LEFT(ActiveFunds!$C645,5)</f>
        <v>841-6</v>
      </c>
      <c r="E645" t="str">
        <f>IFERROR(IF(VLOOKUP(D658,#REF!,2,0)="O",0,IF(VLOOKUP(D658,#REF!,2,0)="T",1,0)),"ERROR")</f>
        <v>ERROR</v>
      </c>
      <c r="AF645" s="59" t="s">
        <v>98</v>
      </c>
      <c r="AG645" s="59" t="s">
        <v>1254</v>
      </c>
      <c r="AH645" s="59" t="str">
        <f t="shared" si="23"/>
        <v>490190-6</v>
      </c>
      <c r="AI645" s="58">
        <v>0</v>
      </c>
    </row>
    <row r="646" spans="2:35" ht="15" x14ac:dyDescent="0.25">
      <c r="B646" s="12" t="s">
        <v>536</v>
      </c>
      <c r="C646" s="13" t="s">
        <v>880</v>
      </c>
      <c r="D646" s="17" t="str">
        <f>LEFT(ActiveFunds!$C646,5)</f>
        <v>846-6</v>
      </c>
      <c r="E646" t="str">
        <f>IFERROR(IF(VLOOKUP(D659,#REF!,2,0)="O",0,IF(VLOOKUP(D659,#REF!,2,0)="T",1,0)),"ERROR")</f>
        <v>ERROR</v>
      </c>
      <c r="AF646" s="59" t="s">
        <v>98</v>
      </c>
      <c r="AG646" s="59" t="s">
        <v>1255</v>
      </c>
      <c r="AH646" s="59" t="str">
        <f t="shared" ref="AH646:AH709" si="24">AF646&amp;AG646</f>
        <v>490193-6</v>
      </c>
      <c r="AI646" s="58">
        <v>0</v>
      </c>
    </row>
    <row r="647" spans="2:35" ht="15" x14ac:dyDescent="0.25">
      <c r="B647" s="14" t="s">
        <v>536</v>
      </c>
      <c r="C647" s="15" t="s">
        <v>881</v>
      </c>
      <c r="D647" s="16" t="str">
        <f>LEFT(ActiveFunds!$C647,5)</f>
        <v>849-6</v>
      </c>
      <c r="E647" t="str">
        <f>IFERROR(IF(VLOOKUP(D660,#REF!,2,0)="O",0,IF(VLOOKUP(D660,#REF!,2,0)="T",1,0)),"ERROR")</f>
        <v>ERROR</v>
      </c>
      <c r="AF647" s="59" t="s">
        <v>98</v>
      </c>
      <c r="AG647" s="59" t="s">
        <v>1256</v>
      </c>
      <c r="AH647" s="59" t="str">
        <f t="shared" si="24"/>
        <v>490198-6</v>
      </c>
      <c r="AI647" s="58">
        <v>0</v>
      </c>
    </row>
    <row r="648" spans="2:35" ht="15" x14ac:dyDescent="0.25">
      <c r="B648" s="12" t="s">
        <v>536</v>
      </c>
      <c r="C648" s="13" t="s">
        <v>882</v>
      </c>
      <c r="D648" s="17" t="str">
        <f>LEFT(ActiveFunds!$C648,5)</f>
        <v>850-6</v>
      </c>
      <c r="E648" t="str">
        <f>IFERROR(IF(VLOOKUP(D661,#REF!,2,0)="O",0,IF(VLOOKUP(D661,#REF!,2,0)="T",1,0)),"ERROR")</f>
        <v>ERROR</v>
      </c>
      <c r="AF648" s="59" t="s">
        <v>98</v>
      </c>
      <c r="AG648" s="59" t="s">
        <v>1257</v>
      </c>
      <c r="AH648" s="59" t="str">
        <f t="shared" si="24"/>
        <v>49019C-1</v>
      </c>
      <c r="AI648" s="58">
        <v>0</v>
      </c>
    </row>
    <row r="649" spans="2:35" ht="15" x14ac:dyDescent="0.25">
      <c r="B649" s="14" t="s">
        <v>536</v>
      </c>
      <c r="C649" s="15" t="s">
        <v>884</v>
      </c>
      <c r="D649" s="16" t="str">
        <f>LEFT(ActiveFunds!$C649,5)</f>
        <v>859-6</v>
      </c>
      <c r="E649" t="str">
        <f>IFERROR(IF(VLOOKUP(D662,#REF!,2,0)="O",0,IF(VLOOKUP(D662,#REF!,2,0)="T",1,0)),"ERROR")</f>
        <v>ERROR</v>
      </c>
      <c r="AF649" s="59" t="s">
        <v>98</v>
      </c>
      <c r="AG649" s="59" t="s">
        <v>939</v>
      </c>
      <c r="AH649" s="59" t="str">
        <f t="shared" si="24"/>
        <v>49019G-1</v>
      </c>
      <c r="AI649" s="58">
        <v>0</v>
      </c>
    </row>
    <row r="650" spans="2:35" ht="15" x14ac:dyDescent="0.25">
      <c r="B650" s="12" t="s">
        <v>536</v>
      </c>
      <c r="C650" s="13" t="s">
        <v>885</v>
      </c>
      <c r="D650" s="17" t="str">
        <f>LEFT(ActiveFunds!$C650,5)</f>
        <v>860-6</v>
      </c>
      <c r="E650" t="str">
        <f>IFERROR(IF(VLOOKUP(D663,#REF!,2,0)="O",0,IF(VLOOKUP(D663,#REF!,2,0)="T",1,0)),"ERROR")</f>
        <v>ERROR</v>
      </c>
      <c r="AF650" s="59" t="s">
        <v>98</v>
      </c>
      <c r="AG650" s="59" t="s">
        <v>1203</v>
      </c>
      <c r="AH650" s="59" t="str">
        <f t="shared" si="24"/>
        <v>490216-1</v>
      </c>
      <c r="AI650" s="58">
        <v>0</v>
      </c>
    </row>
    <row r="651" spans="2:35" ht="15" x14ac:dyDescent="0.25">
      <c r="B651" s="14" t="s">
        <v>539</v>
      </c>
      <c r="C651" s="15" t="s">
        <v>167</v>
      </c>
      <c r="D651" s="16" t="str">
        <f>LEFT(ActiveFunds!$C651,5)</f>
        <v>001-1</v>
      </c>
      <c r="E651" t="str">
        <f>IFERROR(IF(VLOOKUP(D664,#REF!,2,0)="O",0,IF(VLOOKUP(D664,#REF!,2,0)="T",1,0)),"ERROR")</f>
        <v>ERROR</v>
      </c>
      <c r="AF651" s="59" t="s">
        <v>98</v>
      </c>
      <c r="AG651" s="59" t="s">
        <v>949</v>
      </c>
      <c r="AH651" s="59" t="str">
        <f t="shared" si="24"/>
        <v>490268-1</v>
      </c>
      <c r="AI651" s="58">
        <v>0</v>
      </c>
    </row>
    <row r="652" spans="2:35" ht="15" x14ac:dyDescent="0.25">
      <c r="B652" s="12" t="s">
        <v>539</v>
      </c>
      <c r="C652" s="13" t="s">
        <v>172</v>
      </c>
      <c r="D652" s="17" t="str">
        <f>LEFT(ActiveFunds!$C652,5)</f>
        <v>001-2</v>
      </c>
      <c r="E652" t="str">
        <f>IFERROR(IF(VLOOKUP(D665,#REF!,2,0)="O",0,IF(VLOOKUP(D665,#REF!,2,0)="T",1,0)),"ERROR")</f>
        <v>ERROR</v>
      </c>
      <c r="AF652" s="59" t="s">
        <v>98</v>
      </c>
      <c r="AG652" s="59" t="s">
        <v>1124</v>
      </c>
      <c r="AH652" s="59" t="str">
        <f t="shared" si="24"/>
        <v>490513-1</v>
      </c>
      <c r="AI652" s="58">
        <v>0</v>
      </c>
    </row>
    <row r="653" spans="2:35" ht="15" x14ac:dyDescent="0.25">
      <c r="B653" s="14" t="s">
        <v>539</v>
      </c>
      <c r="C653" s="15" t="s">
        <v>173</v>
      </c>
      <c r="D653" s="16" t="str">
        <f>LEFT(ActiveFunds!$C653,5)</f>
        <v>001-7</v>
      </c>
      <c r="E653" t="str">
        <f>IFERROR(IF(VLOOKUP(D666,#REF!,2,0)="O",0,IF(VLOOKUP(D666,#REF!,2,0)="T",1,0)),"ERROR")</f>
        <v>ERROR</v>
      </c>
      <c r="AF653" s="59" t="s">
        <v>98</v>
      </c>
      <c r="AG653" s="59" t="s">
        <v>1258</v>
      </c>
      <c r="AH653" s="59" t="str">
        <f t="shared" si="24"/>
        <v>490566-1</v>
      </c>
      <c r="AI653" s="58">
        <v>0</v>
      </c>
    </row>
    <row r="654" spans="2:35" ht="15" x14ac:dyDescent="0.25">
      <c r="B654" s="12" t="s">
        <v>539</v>
      </c>
      <c r="C654" s="13" t="s">
        <v>337</v>
      </c>
      <c r="D654" s="17" t="str">
        <f>LEFT(ActiveFunds!$C654,5)</f>
        <v>03K-6</v>
      </c>
      <c r="E654" t="str">
        <f>IFERROR(IF(VLOOKUP(D667,#REF!,2,0)="O",0,IF(VLOOKUP(D667,#REF!,2,0)="T",1,0)),"ERROR")</f>
        <v>ERROR</v>
      </c>
      <c r="AF654" s="59" t="s">
        <v>98</v>
      </c>
      <c r="AG654" s="59" t="s">
        <v>1259</v>
      </c>
      <c r="AH654" s="59" t="str">
        <f t="shared" si="24"/>
        <v>490830-1</v>
      </c>
      <c r="AI654" s="58">
        <v>0</v>
      </c>
    </row>
    <row r="655" spans="2:35" ht="15" x14ac:dyDescent="0.25">
      <c r="B655" s="14" t="s">
        <v>539</v>
      </c>
      <c r="C655" s="15" t="s">
        <v>438</v>
      </c>
      <c r="D655" s="16" t="str">
        <f>LEFT(ActiveFunds!$C655,5)</f>
        <v>447-6</v>
      </c>
      <c r="E655" t="str">
        <f>IFERROR(IF(VLOOKUP(D668,#REF!,2,0)="O",0,IF(VLOOKUP(D668,#REF!,2,0)="T",1,0)),"ERROR")</f>
        <v>ERROR</v>
      </c>
      <c r="AF655" s="59" t="s">
        <v>99</v>
      </c>
      <c r="AG655" s="59" t="s">
        <v>887</v>
      </c>
      <c r="AH655" s="59" t="str">
        <f t="shared" si="24"/>
        <v>495001-1</v>
      </c>
      <c r="AI655" s="58">
        <v>0</v>
      </c>
    </row>
    <row r="656" spans="2:35" ht="15" x14ac:dyDescent="0.25">
      <c r="B656" s="12" t="s">
        <v>541</v>
      </c>
      <c r="C656" s="13" t="s">
        <v>167</v>
      </c>
      <c r="D656" s="17" t="str">
        <f>LEFT(ActiveFunds!$C656,5)</f>
        <v>001-1</v>
      </c>
      <c r="E656" t="str">
        <f>IFERROR(IF(VLOOKUP(D669,#REF!,2,0)="O",0,IF(VLOOKUP(D669,#REF!,2,0)="T",1,0)),"ERROR")</f>
        <v>ERROR</v>
      </c>
      <c r="AF656" s="59" t="s">
        <v>99</v>
      </c>
      <c r="AG656" s="59" t="s">
        <v>907</v>
      </c>
      <c r="AH656" s="59" t="str">
        <f t="shared" si="24"/>
        <v>495001-2</v>
      </c>
      <c r="AI656" s="58">
        <v>0</v>
      </c>
    </row>
    <row r="657" spans="2:35" ht="15" x14ac:dyDescent="0.25">
      <c r="B657" s="14" t="s">
        <v>541</v>
      </c>
      <c r="C657" s="15" t="s">
        <v>719</v>
      </c>
      <c r="D657" s="16" t="str">
        <f>LEFT(ActiveFunds!$C657,5)</f>
        <v>184-6</v>
      </c>
      <c r="E657" t="str">
        <f>IFERROR(IF(VLOOKUP(D670,#REF!,2,0)="O",0,IF(VLOOKUP(D670,#REF!,2,0)="T",1,0)),"ERROR")</f>
        <v>ERROR</v>
      </c>
      <c r="AF657" s="59" t="s">
        <v>99</v>
      </c>
      <c r="AG657" s="59" t="s">
        <v>908</v>
      </c>
      <c r="AH657" s="59" t="str">
        <f t="shared" si="24"/>
        <v>495001-7</v>
      </c>
      <c r="AI657" s="58">
        <v>0</v>
      </c>
    </row>
    <row r="658" spans="2:35" ht="15" x14ac:dyDescent="0.25">
      <c r="B658" s="12" t="s">
        <v>541</v>
      </c>
      <c r="C658" s="13" t="s">
        <v>369</v>
      </c>
      <c r="D658" s="17" t="str">
        <f>LEFT(ActiveFunds!$C658,5)</f>
        <v>277-6</v>
      </c>
      <c r="E658" t="str">
        <f>IFERROR(IF(VLOOKUP(D671,#REF!,2,0)="O",0,IF(VLOOKUP(D671,#REF!,2,0)="T",1,0)),"ERROR")</f>
        <v>ERROR</v>
      </c>
      <c r="AF658" s="59" t="s">
        <v>99</v>
      </c>
      <c r="AG658" s="59" t="s">
        <v>1141</v>
      </c>
      <c r="AH658" s="59" t="str">
        <f t="shared" si="24"/>
        <v>49502R-1</v>
      </c>
      <c r="AI658" s="58">
        <v>0</v>
      </c>
    </row>
    <row r="659" spans="2:35" ht="15" x14ac:dyDescent="0.25">
      <c r="B659" s="14" t="s">
        <v>541</v>
      </c>
      <c r="C659" s="15" t="s">
        <v>876</v>
      </c>
      <c r="D659" s="16" t="str">
        <f>LEFT(ActiveFunds!$C659,5)</f>
        <v>834-6</v>
      </c>
      <c r="E659" t="str">
        <f>IFERROR(IF(VLOOKUP(D672,#REF!,2,0)="O",0,IF(VLOOKUP(D672,#REF!,2,0)="T",1,0)),"ERROR")</f>
        <v>ERROR</v>
      </c>
      <c r="AF659" s="59" t="s">
        <v>99</v>
      </c>
      <c r="AG659" s="59" t="s">
        <v>1260</v>
      </c>
      <c r="AH659" s="59" t="str">
        <f t="shared" si="24"/>
        <v>495126-6</v>
      </c>
      <c r="AI659" s="58">
        <v>0</v>
      </c>
    </row>
    <row r="660" spans="2:35" ht="15" x14ac:dyDescent="0.25">
      <c r="B660" s="12" t="s">
        <v>544</v>
      </c>
      <c r="C660" s="13" t="s">
        <v>167</v>
      </c>
      <c r="D660" s="17" t="str">
        <f>LEFT(ActiveFunds!$C660,5)</f>
        <v>001-1</v>
      </c>
      <c r="E660" t="str">
        <f>IFERROR(IF(VLOOKUP(D673,#REF!,2,0)="O",0,IF(VLOOKUP(D673,#REF!,2,0)="T",1,0)),"ERROR")</f>
        <v>ERROR</v>
      </c>
      <c r="AF660" s="59" t="s">
        <v>99</v>
      </c>
      <c r="AG660" s="59" t="s">
        <v>1261</v>
      </c>
      <c r="AH660" s="59" t="str">
        <f t="shared" si="24"/>
        <v>495128-6</v>
      </c>
      <c r="AI660" s="58">
        <v>0</v>
      </c>
    </row>
    <row r="661" spans="2:35" ht="15" x14ac:dyDescent="0.25">
      <c r="B661" s="14" t="s">
        <v>544</v>
      </c>
      <c r="C661" s="15" t="s">
        <v>337</v>
      </c>
      <c r="D661" s="16" t="str">
        <f>LEFT(ActiveFunds!$C661,5)</f>
        <v>03K-6</v>
      </c>
      <c r="E661" t="str">
        <f>IFERROR(IF(VLOOKUP(D674,#REF!,2,0)="O",0,IF(VLOOKUP(D674,#REF!,2,0)="T",1,0)),"ERROR")</f>
        <v>ERROR</v>
      </c>
      <c r="AF661" s="59" t="s">
        <v>99</v>
      </c>
      <c r="AG661" s="59" t="s">
        <v>1262</v>
      </c>
      <c r="AH661" s="59" t="str">
        <f t="shared" si="24"/>
        <v>495131-6</v>
      </c>
      <c r="AI661" s="58">
        <v>0</v>
      </c>
    </row>
    <row r="662" spans="2:35" ht="15" x14ac:dyDescent="0.25">
      <c r="B662" s="12" t="s">
        <v>544</v>
      </c>
      <c r="C662" s="13" t="s">
        <v>720</v>
      </c>
      <c r="D662" s="17" t="str">
        <f>LEFT(ActiveFunds!$C662,5)</f>
        <v>185-6</v>
      </c>
      <c r="E662" t="str">
        <f>IFERROR(IF(VLOOKUP(D675,#REF!,2,0)="O",0,IF(VLOOKUP(D675,#REF!,2,0)="T",1,0)),"ERROR")</f>
        <v>ERROR</v>
      </c>
      <c r="AF662" s="59" t="s">
        <v>99</v>
      </c>
      <c r="AG662" s="59" t="s">
        <v>936</v>
      </c>
      <c r="AH662" s="59" t="str">
        <f t="shared" si="24"/>
        <v>495173-1</v>
      </c>
      <c r="AI662" s="58">
        <v>0</v>
      </c>
    </row>
    <row r="663" spans="2:35" ht="15" x14ac:dyDescent="0.25">
      <c r="B663" s="14" t="s">
        <v>546</v>
      </c>
      <c r="C663" s="15" t="s">
        <v>371</v>
      </c>
      <c r="D663" s="16" t="str">
        <f>LEFT(ActiveFunds!$C663,5)</f>
        <v>039-1</v>
      </c>
      <c r="E663" t="str">
        <f>IFERROR(IF(VLOOKUP(D676,#REF!,2,0)="O",0,IF(VLOOKUP(D676,#REF!,2,0)="T",1,0)),"ERROR")</f>
        <v>ERROR</v>
      </c>
      <c r="AF663" s="59" t="s">
        <v>99</v>
      </c>
      <c r="AG663" s="59" t="s">
        <v>938</v>
      </c>
      <c r="AH663" s="59" t="str">
        <f t="shared" si="24"/>
        <v>495176-1</v>
      </c>
      <c r="AI663" s="58">
        <v>0</v>
      </c>
    </row>
    <row r="664" spans="2:35" ht="15" x14ac:dyDescent="0.25">
      <c r="B664" s="12" t="s">
        <v>546</v>
      </c>
      <c r="C664" s="13" t="s">
        <v>375</v>
      </c>
      <c r="D664" s="17" t="str">
        <f>LEFT(ActiveFunds!$C664,5)</f>
        <v>039-2</v>
      </c>
      <c r="E664" t="str">
        <f>IFERROR(IF(VLOOKUP(D677,#REF!,2,0)="O",0,IF(VLOOKUP(D677,#REF!,2,0)="T",1,0)),"ERROR")</f>
        <v>ERROR</v>
      </c>
      <c r="AF664" s="59" t="s">
        <v>99</v>
      </c>
      <c r="AG664" s="59" t="s">
        <v>1263</v>
      </c>
      <c r="AH664" s="59" t="str">
        <f t="shared" si="24"/>
        <v>495516-6</v>
      </c>
      <c r="AI664" s="58">
        <v>0</v>
      </c>
    </row>
    <row r="665" spans="2:35" ht="15" x14ac:dyDescent="0.25">
      <c r="B665" s="14" t="s">
        <v>546</v>
      </c>
      <c r="C665" s="15" t="s">
        <v>380</v>
      </c>
      <c r="D665" s="16" t="str">
        <f>LEFT(ActiveFunds!$C665,5)</f>
        <v>039-7</v>
      </c>
      <c r="E665" t="str">
        <f>IFERROR(IF(VLOOKUP(D678,#REF!,2,0)="O",0,IF(VLOOKUP(D678,#REF!,2,0)="T",1,0)),"ERROR")</f>
        <v>ERROR</v>
      </c>
      <c r="AF665" s="59" t="s">
        <v>99</v>
      </c>
      <c r="AG665" s="59" t="s">
        <v>1264</v>
      </c>
      <c r="AH665" s="59" t="str">
        <f t="shared" si="24"/>
        <v>495823-6</v>
      </c>
      <c r="AI665" s="58">
        <v>0</v>
      </c>
    </row>
    <row r="666" spans="2:35" ht="15" x14ac:dyDescent="0.25">
      <c r="B666" s="12" t="s">
        <v>546</v>
      </c>
      <c r="C666" s="13" t="s">
        <v>425</v>
      </c>
      <c r="D666" s="17" t="str">
        <f>LEFT(ActiveFunds!$C666,5)</f>
        <v>045-1</v>
      </c>
      <c r="E666" t="str">
        <f>IFERROR(IF(VLOOKUP(D679,#REF!,2,0)="O",0,IF(VLOOKUP(D679,#REF!,2,0)="T",1,0)),"ERROR")</f>
        <v>ERROR</v>
      </c>
      <c r="AF666" s="59" t="s">
        <v>100</v>
      </c>
      <c r="AG666" s="59" t="s">
        <v>907</v>
      </c>
      <c r="AH666" s="59" t="str">
        <f t="shared" si="24"/>
        <v>540001-2</v>
      </c>
      <c r="AI666" s="58">
        <v>0</v>
      </c>
    </row>
    <row r="667" spans="2:35" ht="15" x14ac:dyDescent="0.25">
      <c r="B667" s="14" t="s">
        <v>546</v>
      </c>
      <c r="C667" s="15" t="s">
        <v>568</v>
      </c>
      <c r="D667" s="16" t="str">
        <f>LEFT(ActiveFunds!$C667,5)</f>
        <v>09F-1</v>
      </c>
      <c r="E667" t="str">
        <f>IFERROR(IF(VLOOKUP(D680,#REF!,2,0)="O",0,IF(VLOOKUP(D680,#REF!,2,0)="T",1,0)),"ERROR")</f>
        <v>ERROR</v>
      </c>
      <c r="AF667" s="59" t="s">
        <v>100</v>
      </c>
      <c r="AG667" s="59" t="s">
        <v>908</v>
      </c>
      <c r="AH667" s="59" t="str">
        <f t="shared" si="24"/>
        <v>540001-7</v>
      </c>
      <c r="AI667" s="58">
        <v>0</v>
      </c>
    </row>
    <row r="668" spans="2:35" ht="15" x14ac:dyDescent="0.25">
      <c r="B668" s="12" t="s">
        <v>546</v>
      </c>
      <c r="C668" s="13" t="s">
        <v>570</v>
      </c>
      <c r="D668" s="17" t="str">
        <f>LEFT(ActiveFunds!$C668,5)</f>
        <v>09H-1</v>
      </c>
      <c r="E668" t="str">
        <f>IFERROR(IF(VLOOKUP(D681,#REF!,2,0)="O",0,IF(VLOOKUP(D681,#REF!,2,0)="T",1,0)),"ERROR")</f>
        <v>ERROR</v>
      </c>
      <c r="AF668" s="59" t="s">
        <v>100</v>
      </c>
      <c r="AG668" s="59" t="s">
        <v>1265</v>
      </c>
      <c r="AH668" s="59" t="str">
        <f t="shared" si="24"/>
        <v>540119-2</v>
      </c>
      <c r="AI668" s="58">
        <v>0</v>
      </c>
    </row>
    <row r="669" spans="2:35" ht="15" x14ac:dyDescent="0.25">
      <c r="B669" s="14" t="s">
        <v>546</v>
      </c>
      <c r="C669" s="15" t="s">
        <v>283</v>
      </c>
      <c r="D669" s="16" t="str">
        <f>LEFT(ActiveFunds!$C669,5)</f>
        <v>108-1</v>
      </c>
      <c r="E669" t="str">
        <f>IFERROR(IF(VLOOKUP(D682,#REF!,2,0)="O",0,IF(VLOOKUP(D682,#REF!,2,0)="T",1,0)),"ERROR")</f>
        <v>ERROR</v>
      </c>
      <c r="AF669" s="59" t="s">
        <v>100</v>
      </c>
      <c r="AG669" s="59" t="s">
        <v>1131</v>
      </c>
      <c r="AH669" s="59" t="str">
        <f t="shared" si="24"/>
        <v>540120-1</v>
      </c>
      <c r="AI669" s="58">
        <v>0</v>
      </c>
    </row>
    <row r="670" spans="2:35" ht="15" x14ac:dyDescent="0.25">
      <c r="B670" s="12" t="s">
        <v>546</v>
      </c>
      <c r="C670" s="13" t="s">
        <v>592</v>
      </c>
      <c r="D670" s="17" t="str">
        <f>LEFT(ActiveFunds!$C670,5)</f>
        <v>108-2</v>
      </c>
      <c r="E670" t="str">
        <f>IFERROR(IF(VLOOKUP(D683,#REF!,2,0)="O",0,IF(VLOOKUP(D683,#REF!,2,0)="T",1,0)),"ERROR")</f>
        <v>ERROR</v>
      </c>
      <c r="AF670" s="59" t="s">
        <v>100</v>
      </c>
      <c r="AG670" s="59" t="s">
        <v>1266</v>
      </c>
      <c r="AH670" s="59" t="str">
        <f t="shared" si="24"/>
        <v>540134-1</v>
      </c>
      <c r="AI670" s="58">
        <v>0</v>
      </c>
    </row>
    <row r="671" spans="2:35" ht="15" x14ac:dyDescent="0.25">
      <c r="B671" s="14" t="s">
        <v>546</v>
      </c>
      <c r="C671" s="15" t="s">
        <v>593</v>
      </c>
      <c r="D671" s="16" t="str">
        <f>LEFT(ActiveFunds!$C671,5)</f>
        <v>108-3</v>
      </c>
      <c r="E671" t="str">
        <f>IFERROR(IF(VLOOKUP(D684,#REF!,2,0)="O",0,IF(VLOOKUP(D684,#REF!,2,0)="T",1,0)),"ERROR")</f>
        <v>ERROR</v>
      </c>
      <c r="AF671" s="59" t="s">
        <v>100</v>
      </c>
      <c r="AG671" s="59" t="s">
        <v>1267</v>
      </c>
      <c r="AH671" s="59" t="str">
        <f t="shared" si="24"/>
        <v>54016L-6</v>
      </c>
      <c r="AI671" s="58">
        <v>0</v>
      </c>
    </row>
    <row r="672" spans="2:35" ht="15" x14ac:dyDescent="0.25">
      <c r="B672" s="12" t="s">
        <v>546</v>
      </c>
      <c r="C672" s="13" t="s">
        <v>595</v>
      </c>
      <c r="D672" s="17" t="str">
        <f>LEFT(ActiveFunds!$C672,5)</f>
        <v>108-7</v>
      </c>
      <c r="E672" t="str">
        <f>IFERROR(IF(VLOOKUP(D685,#REF!,2,0)="O",0,IF(VLOOKUP(D685,#REF!,2,0)="T",1,0)),"ERROR")</f>
        <v>ERROR</v>
      </c>
      <c r="AF672" s="59" t="s">
        <v>101</v>
      </c>
      <c r="AG672" s="59" t="s">
        <v>887</v>
      </c>
      <c r="AH672" s="59" t="str">
        <f t="shared" si="24"/>
        <v>699001-1</v>
      </c>
      <c r="AI672" s="58">
        <v>0</v>
      </c>
    </row>
    <row r="673" spans="2:35" ht="15" x14ac:dyDescent="0.25">
      <c r="B673" s="14" t="s">
        <v>546</v>
      </c>
      <c r="C673" s="15" t="s">
        <v>597</v>
      </c>
      <c r="D673" s="16" t="str">
        <f>LEFT(ActiveFunds!$C673,5)</f>
        <v>109-1</v>
      </c>
      <c r="E673" t="str">
        <f>IFERROR(IF(VLOOKUP(D686,#REF!,2,0)="O",0,IF(VLOOKUP(D686,#REF!,2,0)="T",1,0)),"ERROR")</f>
        <v>ERROR</v>
      </c>
      <c r="AF673" s="59" t="s">
        <v>101</v>
      </c>
      <c r="AG673" s="59" t="s">
        <v>1268</v>
      </c>
      <c r="AH673" s="59" t="str">
        <f t="shared" si="24"/>
        <v>699060-1</v>
      </c>
      <c r="AI673" s="58">
        <v>0</v>
      </c>
    </row>
    <row r="674" spans="2:35" ht="15" x14ac:dyDescent="0.25">
      <c r="B674" s="12" t="s">
        <v>546</v>
      </c>
      <c r="C674" s="13" t="s">
        <v>598</v>
      </c>
      <c r="D674" s="17" t="str">
        <f>LEFT(ActiveFunds!$C674,5)</f>
        <v>109-2</v>
      </c>
      <c r="E674" t="str">
        <f>IFERROR(IF(VLOOKUP(D687,#REF!,2,0)="O",0,IF(VLOOKUP(D687,#REF!,2,0)="T",1,0)),"ERROR")</f>
        <v>ERROR</v>
      </c>
      <c r="AF674" s="59" t="s">
        <v>101</v>
      </c>
      <c r="AG674" s="59" t="s">
        <v>1158</v>
      </c>
      <c r="AH674" s="59" t="str">
        <f t="shared" si="24"/>
        <v>69908A-1</v>
      </c>
      <c r="AI674" s="58">
        <v>0</v>
      </c>
    </row>
    <row r="675" spans="2:35" ht="15" x14ac:dyDescent="0.25">
      <c r="B675" s="14" t="s">
        <v>546</v>
      </c>
      <c r="C675" s="15" t="s">
        <v>600</v>
      </c>
      <c r="D675" s="16" t="str">
        <f>LEFT(ActiveFunds!$C675,5)</f>
        <v>109-7</v>
      </c>
      <c r="E675" t="str">
        <f>IFERROR(IF(VLOOKUP(D688,#REF!,2,0)="O",0,IF(VLOOKUP(D688,#REF!,2,0)="T",1,0)),"ERROR")</f>
        <v>ERROR</v>
      </c>
      <c r="AF675" s="59" t="s">
        <v>101</v>
      </c>
      <c r="AG675" s="59" t="s">
        <v>1269</v>
      </c>
      <c r="AH675" s="59" t="str">
        <f t="shared" si="24"/>
        <v>69911A-6</v>
      </c>
      <c r="AI675" s="58">
        <v>0</v>
      </c>
    </row>
    <row r="676" spans="2:35" ht="15" x14ac:dyDescent="0.25">
      <c r="B676" s="12" t="s">
        <v>546</v>
      </c>
      <c r="C676" s="13" t="s">
        <v>614</v>
      </c>
      <c r="D676" s="17" t="str">
        <f>LEFT(ActiveFunds!$C676,5)</f>
        <v>11B-1</v>
      </c>
      <c r="E676" t="str">
        <f>IFERROR(IF(VLOOKUP(D689,#REF!,2,0)="O",0,IF(VLOOKUP(D689,#REF!,2,0)="T",1,0)),"ERROR")</f>
        <v>ERROR</v>
      </c>
      <c r="AF676" s="59" t="s">
        <v>101</v>
      </c>
      <c r="AG676" s="59" t="s">
        <v>1181</v>
      </c>
      <c r="AH676" s="59" t="str">
        <f t="shared" si="24"/>
        <v>699145-6</v>
      </c>
      <c r="AI676" s="58">
        <v>0</v>
      </c>
    </row>
    <row r="677" spans="2:35" ht="15" x14ac:dyDescent="0.25">
      <c r="B677" s="14" t="s">
        <v>546</v>
      </c>
      <c r="C677" s="15" t="s">
        <v>667</v>
      </c>
      <c r="D677" s="16" t="str">
        <f>LEFT(ActiveFunds!$C677,5)</f>
        <v>153-1</v>
      </c>
      <c r="E677" t="str">
        <f>IFERROR(IF(VLOOKUP(D690,#REF!,2,0)="O",0,IF(VLOOKUP(D690,#REF!,2,0)="T",1,0)),"ERROR")</f>
        <v>ERROR</v>
      </c>
      <c r="AF677" s="59" t="s">
        <v>101</v>
      </c>
      <c r="AG677" s="59" t="s">
        <v>1182</v>
      </c>
      <c r="AH677" s="59" t="str">
        <f t="shared" si="24"/>
        <v>699148-6</v>
      </c>
      <c r="AI677" s="58">
        <v>0</v>
      </c>
    </row>
    <row r="678" spans="2:35" ht="15" x14ac:dyDescent="0.25">
      <c r="B678" s="12" t="s">
        <v>546</v>
      </c>
      <c r="C678" s="13" t="s">
        <v>690</v>
      </c>
      <c r="D678" s="17" t="str">
        <f>LEFT(ActiveFunds!$C678,5)</f>
        <v>16J-1</v>
      </c>
      <c r="E678" t="str">
        <f>IFERROR(IF(VLOOKUP(D691,#REF!,2,0)="O",0,IF(VLOOKUP(D691,#REF!,2,0)="T",1,0)),"ERROR")</f>
        <v>ERROR</v>
      </c>
      <c r="AF678" s="59" t="s">
        <v>101</v>
      </c>
      <c r="AG678" s="59" t="s">
        <v>1183</v>
      </c>
      <c r="AH678" s="59" t="str">
        <f t="shared" si="24"/>
        <v>699149-6</v>
      </c>
      <c r="AI678" s="58">
        <v>0</v>
      </c>
    </row>
    <row r="679" spans="2:35" ht="15" x14ac:dyDescent="0.25">
      <c r="B679" s="14" t="s">
        <v>546</v>
      </c>
      <c r="C679" s="15" t="s">
        <v>714</v>
      </c>
      <c r="D679" s="16" t="str">
        <f>LEFT(ActiveFunds!$C679,5)</f>
        <v>17P-1</v>
      </c>
      <c r="E679" t="str">
        <f>IFERROR(IF(VLOOKUP(D692,#REF!,2,0)="O",0,IF(VLOOKUP(D692,#REF!,2,0)="T",1,0)),"ERROR")</f>
        <v>ERROR</v>
      </c>
      <c r="AF679" s="59" t="s">
        <v>101</v>
      </c>
      <c r="AG679" s="59" t="s">
        <v>947</v>
      </c>
      <c r="AH679" s="59" t="str">
        <f t="shared" si="24"/>
        <v>699253-1</v>
      </c>
      <c r="AI679" s="58">
        <v>0</v>
      </c>
    </row>
    <row r="680" spans="2:35" ht="15" x14ac:dyDescent="0.25">
      <c r="B680" s="12" t="s">
        <v>546</v>
      </c>
      <c r="C680" s="13" t="s">
        <v>758</v>
      </c>
      <c r="D680" s="17" t="str">
        <f>LEFT(ActiveFunds!$C680,5)</f>
        <v>20H-1</v>
      </c>
      <c r="E680" t="str">
        <f>IFERROR(IF(VLOOKUP(D693,#REF!,2,0)="O",0,IF(VLOOKUP(D693,#REF!,2,0)="T",1,0)),"ERROR")</f>
        <v>ERROR</v>
      </c>
      <c r="AF680" s="59" t="s">
        <v>101</v>
      </c>
      <c r="AG680" s="59" t="s">
        <v>955</v>
      </c>
      <c r="AH680" s="59" t="str">
        <f t="shared" si="24"/>
        <v>699443-6</v>
      </c>
      <c r="AI680" s="58">
        <v>0</v>
      </c>
    </row>
    <row r="681" spans="2:35" ht="15" x14ac:dyDescent="0.25">
      <c r="B681" s="14" t="s">
        <v>546</v>
      </c>
      <c r="C681" s="15" t="s">
        <v>759</v>
      </c>
      <c r="D681" s="16" t="str">
        <f>LEFT(ActiveFunds!$C681,5)</f>
        <v>20J-1</v>
      </c>
      <c r="E681" t="str">
        <f>IFERROR(IF(VLOOKUP(D694,#REF!,2,0)="O",0,IF(VLOOKUP(D694,#REF!,2,0)="T",1,0)),"ERROR")</f>
        <v>ERROR</v>
      </c>
      <c r="AF681" s="59" t="s">
        <v>101</v>
      </c>
      <c r="AG681" s="59" t="s">
        <v>1270</v>
      </c>
      <c r="AH681" s="59" t="str">
        <f t="shared" si="24"/>
        <v>699561-6</v>
      </c>
      <c r="AI681" s="58">
        <v>0</v>
      </c>
    </row>
    <row r="682" spans="2:35" ht="15" x14ac:dyDescent="0.25">
      <c r="B682" s="12" t="s">
        <v>546</v>
      </c>
      <c r="C682" s="13" t="s">
        <v>771</v>
      </c>
      <c r="D682" s="17" t="str">
        <f>LEFT(ActiveFunds!$C682,5)</f>
        <v>218-1</v>
      </c>
      <c r="E682" t="str">
        <f>IFERROR(IF(VLOOKUP(D695,#REF!,2,0)="O",0,IF(VLOOKUP(D695,#REF!,2,0)="T",1,0)),"ERROR")</f>
        <v>ERROR</v>
      </c>
      <c r="AF682" s="59" t="s">
        <v>1271</v>
      </c>
      <c r="AG682" s="59" t="s">
        <v>887</v>
      </c>
      <c r="AH682" s="59" t="str">
        <f t="shared" si="24"/>
        <v>707001-1</v>
      </c>
      <c r="AI682" s="58">
        <v>0</v>
      </c>
    </row>
    <row r="683" spans="2:35" ht="15" x14ac:dyDescent="0.25">
      <c r="B683" s="14" t="s">
        <v>546</v>
      </c>
      <c r="C683" s="15" t="s">
        <v>772</v>
      </c>
      <c r="D683" s="16" t="str">
        <f>LEFT(ActiveFunds!$C683,5)</f>
        <v>218-2</v>
      </c>
      <c r="E683" t="str">
        <f>IFERROR(IF(VLOOKUP(D696,#REF!,2,0)="O",0,IF(VLOOKUP(D696,#REF!,2,0)="T",1,0)),"ERROR")</f>
        <v>ERROR</v>
      </c>
      <c r="AF683" s="59" t="s">
        <v>1272</v>
      </c>
      <c r="AG683" s="59" t="s">
        <v>887</v>
      </c>
      <c r="AH683" s="59" t="str">
        <f t="shared" si="24"/>
        <v>740001-1</v>
      </c>
      <c r="AI683" s="58">
        <v>0</v>
      </c>
    </row>
    <row r="684" spans="2:35" ht="15" x14ac:dyDescent="0.25">
      <c r="B684" s="12" t="s">
        <v>546</v>
      </c>
      <c r="C684" s="13" t="s">
        <v>773</v>
      </c>
      <c r="D684" s="17" t="str">
        <f>LEFT(ActiveFunds!$C684,5)</f>
        <v>218-7</v>
      </c>
      <c r="E684" t="str">
        <f>IFERROR(IF(VLOOKUP(D697,#REF!,2,0)="O",0,IF(VLOOKUP(D697,#REF!,2,0)="T",1,0)),"ERROR")</f>
        <v>ERROR</v>
      </c>
      <c r="AF684" s="59" t="s">
        <v>1272</v>
      </c>
      <c r="AG684" s="59" t="s">
        <v>903</v>
      </c>
      <c r="AH684" s="59" t="str">
        <f t="shared" si="24"/>
        <v>740600-1</v>
      </c>
      <c r="AI684" s="58">
        <v>0</v>
      </c>
    </row>
    <row r="685" spans="2:35" ht="15" x14ac:dyDescent="0.25">
      <c r="B685" s="14" t="s">
        <v>546</v>
      </c>
      <c r="C685" s="15" t="s">
        <v>802</v>
      </c>
      <c r="D685" s="16" t="str">
        <f>LEFT(ActiveFunds!$C685,5)</f>
        <v>410-6</v>
      </c>
      <c r="E685" t="str">
        <f>IFERROR(IF(VLOOKUP(D698,#REF!,2,0)="O",0,IF(VLOOKUP(D698,#REF!,2,0)="T",1,0)),"ERROR")</f>
        <v>ERROR</v>
      </c>
      <c r="AF685" s="59" t="s">
        <v>111</v>
      </c>
      <c r="AG685" s="59" t="s">
        <v>929</v>
      </c>
      <c r="AH685" s="59" t="str">
        <f t="shared" si="24"/>
        <v>01009H-1</v>
      </c>
      <c r="AI685" s="58">
        <v>1</v>
      </c>
    </row>
    <row r="686" spans="2:35" ht="15" x14ac:dyDescent="0.25">
      <c r="B686" s="12" t="s">
        <v>546</v>
      </c>
      <c r="C686" s="13" t="s">
        <v>827</v>
      </c>
      <c r="D686" s="17" t="str">
        <f>LEFT(ActiveFunds!$C686,5)</f>
        <v>495-6</v>
      </c>
      <c r="E686" t="str">
        <f>IFERROR(IF(VLOOKUP(D699,#REF!,2,0)="O",0,IF(VLOOKUP(D699,#REF!,2,0)="T",1,0)),"ERROR")</f>
        <v>ERROR</v>
      </c>
      <c r="AF686" s="59" t="s">
        <v>111</v>
      </c>
      <c r="AG686" s="59" t="s">
        <v>900</v>
      </c>
      <c r="AH686" s="59" t="str">
        <f t="shared" si="24"/>
        <v>010108-1</v>
      </c>
      <c r="AI686" s="58">
        <v>1</v>
      </c>
    </row>
    <row r="687" spans="2:35" ht="15" x14ac:dyDescent="0.25">
      <c r="B687" s="14" t="s">
        <v>546</v>
      </c>
      <c r="C687" s="15" t="s">
        <v>833</v>
      </c>
      <c r="D687" s="16" t="str">
        <f>LEFT(ActiveFunds!$C687,5)</f>
        <v>511-1</v>
      </c>
      <c r="E687" t="str">
        <f>IFERROR(IF(VLOOKUP(D700,#REF!,2,0)="O",0,IF(VLOOKUP(D700,#REF!,2,0)="T",1,0)),"ERROR")</f>
        <v>ERROR</v>
      </c>
      <c r="AF687" s="59" t="s">
        <v>111</v>
      </c>
      <c r="AG687" s="59" t="s">
        <v>935</v>
      </c>
      <c r="AH687" s="59" t="str">
        <f t="shared" si="24"/>
        <v>01016J-1</v>
      </c>
      <c r="AI687" s="58">
        <v>1</v>
      </c>
    </row>
    <row r="688" spans="2:35" ht="15" x14ac:dyDescent="0.25">
      <c r="B688" s="12" t="s">
        <v>546</v>
      </c>
      <c r="C688" s="13" t="s">
        <v>846</v>
      </c>
      <c r="D688" s="17" t="str">
        <f>LEFT(ActiveFunds!$C688,5)</f>
        <v>550-1</v>
      </c>
      <c r="E688" t="str">
        <f>IFERROR(IF(VLOOKUP(D701,#REF!,2,0)="O",0,IF(VLOOKUP(D701,#REF!,2,0)="T",1,0)),"ERROR")</f>
        <v>ERROR</v>
      </c>
      <c r="AF688" s="59" t="s">
        <v>111</v>
      </c>
      <c r="AG688" s="59" t="s">
        <v>1273</v>
      </c>
      <c r="AH688" s="59" t="str">
        <f t="shared" si="24"/>
        <v>010303-1</v>
      </c>
      <c r="AI688" s="58">
        <v>1</v>
      </c>
    </row>
    <row r="689" spans="2:35" ht="15" x14ac:dyDescent="0.25">
      <c r="B689" s="14" t="s">
        <v>546</v>
      </c>
      <c r="C689" s="15" t="s">
        <v>853</v>
      </c>
      <c r="D689" s="16" t="str">
        <f>LEFT(ActiveFunds!$C689,5)</f>
        <v>571-1</v>
      </c>
      <c r="E689" t="str">
        <f>IFERROR(IF(VLOOKUP(D702,#REF!,2,0)="O",0,IF(VLOOKUP(D702,#REF!,2,0)="T",1,0)),"ERROR")</f>
        <v>ERROR</v>
      </c>
      <c r="AF689" s="59" t="s">
        <v>111</v>
      </c>
      <c r="AG689" s="59" t="s">
        <v>1274</v>
      </c>
      <c r="AH689" s="59" t="str">
        <f t="shared" si="24"/>
        <v>010304-1</v>
      </c>
      <c r="AI689" s="58">
        <v>1</v>
      </c>
    </row>
    <row r="690" spans="2:35" ht="15" x14ac:dyDescent="0.25">
      <c r="B690" s="12" t="s">
        <v>546</v>
      </c>
      <c r="C690" s="13" t="s">
        <v>856</v>
      </c>
      <c r="D690" s="17" t="str">
        <f>LEFT(ActiveFunds!$C690,5)</f>
        <v>595-1</v>
      </c>
      <c r="E690" t="str">
        <f>IFERROR(IF(VLOOKUP(D703,#REF!,2,0)="O",0,IF(VLOOKUP(D703,#REF!,2,0)="T",1,0)),"ERROR")</f>
        <v>ERROR</v>
      </c>
      <c r="AF690" s="59" t="s">
        <v>111</v>
      </c>
      <c r="AG690" s="59" t="s">
        <v>1275</v>
      </c>
      <c r="AH690" s="59" t="str">
        <f t="shared" si="24"/>
        <v>010305-1</v>
      </c>
      <c r="AI690" s="58">
        <v>1</v>
      </c>
    </row>
    <row r="691" spans="2:35" ht="15" x14ac:dyDescent="0.25">
      <c r="B691" s="14" t="s">
        <v>546</v>
      </c>
      <c r="C691" s="15" t="s">
        <v>378</v>
      </c>
      <c r="D691" s="16" t="str">
        <f>LEFT(ActiveFunds!$C691,5)</f>
        <v>759-6</v>
      </c>
      <c r="E691" t="str">
        <f>IFERROR(IF(VLOOKUP(D704,#REF!,2,0)="O",0,IF(VLOOKUP(D704,#REF!,2,0)="T",1,0)),"ERROR")</f>
        <v>ERROR</v>
      </c>
      <c r="AF691" s="59" t="s">
        <v>111</v>
      </c>
      <c r="AG691" s="59" t="s">
        <v>897</v>
      </c>
      <c r="AH691" s="59" t="str">
        <f t="shared" si="24"/>
        <v>010383-1</v>
      </c>
      <c r="AI691" s="58">
        <v>1</v>
      </c>
    </row>
    <row r="692" spans="2:35" ht="15" x14ac:dyDescent="0.25">
      <c r="B692" s="12" t="s">
        <v>546</v>
      </c>
      <c r="C692" s="13" t="s">
        <v>869</v>
      </c>
      <c r="D692" s="17" t="str">
        <f>LEFT(ActiveFunds!$C692,5)</f>
        <v>784-6</v>
      </c>
      <c r="E692" t="str">
        <f>IFERROR(IF(VLOOKUP(D705,#REF!,2,0)="O",0,IF(VLOOKUP(D705,#REF!,2,0)="T",1,0)),"ERROR")</f>
        <v>ERROR</v>
      </c>
      <c r="AF692" s="59" t="s">
        <v>111</v>
      </c>
      <c r="AG692" s="59" t="s">
        <v>1276</v>
      </c>
      <c r="AH692" s="59" t="str">
        <f t="shared" si="24"/>
        <v>010389-1</v>
      </c>
      <c r="AI692" s="58">
        <v>1</v>
      </c>
    </row>
    <row r="693" spans="2:35" ht="15" x14ac:dyDescent="0.25">
      <c r="B693" s="14" t="s">
        <v>548</v>
      </c>
      <c r="C693" s="15" t="s">
        <v>582</v>
      </c>
      <c r="D693" s="16" t="str">
        <f>LEFT(ActiveFunds!$C693,5)</f>
        <v>102-1</v>
      </c>
      <c r="E693" t="str">
        <f>IFERROR(IF(VLOOKUP(D706,#REF!,2,0)="O",0,IF(VLOOKUP(D706,#REF!,2,0)="T",1,0)),"ERROR")</f>
        <v>ERROR</v>
      </c>
      <c r="AF693" s="59" t="s">
        <v>111</v>
      </c>
      <c r="AG693" s="59" t="s">
        <v>1277</v>
      </c>
      <c r="AH693" s="59" t="str">
        <f t="shared" si="24"/>
        <v>010389-2</v>
      </c>
      <c r="AI693" s="58">
        <v>1</v>
      </c>
    </row>
    <row r="694" spans="2:35" ht="15" x14ac:dyDescent="0.25">
      <c r="B694" s="12" t="s">
        <v>548</v>
      </c>
      <c r="C694" s="13" t="s">
        <v>283</v>
      </c>
      <c r="D694" s="17" t="str">
        <f>LEFT(ActiveFunds!$C694,5)</f>
        <v>108-1</v>
      </c>
      <c r="E694" t="str">
        <f>IFERROR(IF(VLOOKUP(D707,#REF!,2,0)="O",0,IF(VLOOKUP(D707,#REF!,2,0)="T",1,0)),"ERROR")</f>
        <v>ERROR</v>
      </c>
      <c r="AF694" s="59" t="s">
        <v>111</v>
      </c>
      <c r="AG694" s="59" t="s">
        <v>965</v>
      </c>
      <c r="AH694" s="59" t="str">
        <f t="shared" si="24"/>
        <v>010550-1</v>
      </c>
      <c r="AI694" s="58">
        <v>1</v>
      </c>
    </row>
    <row r="695" spans="2:35" ht="15" x14ac:dyDescent="0.25">
      <c r="B695" s="14" t="s">
        <v>548</v>
      </c>
      <c r="C695" s="15" t="s">
        <v>721</v>
      </c>
      <c r="D695" s="16" t="str">
        <f>LEFT(ActiveFunds!$C695,5)</f>
        <v>186-1</v>
      </c>
      <c r="E695" t="str">
        <f>IFERROR(IF(VLOOKUP(D708,#REF!,2,0)="O",0,IF(VLOOKUP(D708,#REF!,2,0)="T",1,0)),"ERROR")</f>
        <v>ERROR</v>
      </c>
      <c r="AF695" s="59" t="s">
        <v>3</v>
      </c>
      <c r="AG695" s="59" t="s">
        <v>900</v>
      </c>
      <c r="AH695" s="59" t="str">
        <f t="shared" si="24"/>
        <v>013108-1</v>
      </c>
      <c r="AI695" s="58">
        <v>1</v>
      </c>
    </row>
    <row r="696" spans="2:35" ht="15" x14ac:dyDescent="0.25">
      <c r="B696" s="12" t="s">
        <v>550</v>
      </c>
      <c r="C696" s="13" t="s">
        <v>646</v>
      </c>
      <c r="D696" s="17" t="str">
        <f>LEFT(ActiveFunds!$C696,5)</f>
        <v>144-1</v>
      </c>
      <c r="E696" t="str">
        <f>IFERROR(IF(VLOOKUP(D709,#REF!,2,0)="O",0,IF(VLOOKUP(D709,#REF!,2,0)="T",1,0)),"ERROR")</f>
        <v>ERROR</v>
      </c>
      <c r="AF696" s="59" t="s">
        <v>5</v>
      </c>
      <c r="AG696" s="59" t="s">
        <v>900</v>
      </c>
      <c r="AH696" s="59" t="str">
        <f t="shared" si="24"/>
        <v>020108-1</v>
      </c>
      <c r="AI696" s="58">
        <v>1</v>
      </c>
    </row>
    <row r="697" spans="2:35" ht="15" x14ac:dyDescent="0.25">
      <c r="B697" s="14" t="s">
        <v>552</v>
      </c>
      <c r="C697" s="15" t="s">
        <v>283</v>
      </c>
      <c r="D697" s="16" t="str">
        <f>LEFT(ActiveFunds!$C697,5)</f>
        <v>108-1</v>
      </c>
      <c r="E697" t="str">
        <f>IFERROR(IF(VLOOKUP(D710,#REF!,2,0)="O",0,IF(VLOOKUP(D710,#REF!,2,0)="T",1,0)),"ERROR")</f>
        <v>ERROR</v>
      </c>
      <c r="AF697" s="59" t="s">
        <v>30</v>
      </c>
      <c r="AG697" s="59" t="s">
        <v>924</v>
      </c>
      <c r="AH697" s="59" t="str">
        <f t="shared" si="24"/>
        <v>105081-1</v>
      </c>
      <c r="AI697" s="58">
        <v>1</v>
      </c>
    </row>
    <row r="698" spans="2:35" ht="15" x14ac:dyDescent="0.25">
      <c r="B698" s="12" t="s">
        <v>552</v>
      </c>
      <c r="C698" s="13" t="s">
        <v>592</v>
      </c>
      <c r="D698" s="17" t="str">
        <f>LEFT(ActiveFunds!$C698,5)</f>
        <v>108-2</v>
      </c>
      <c r="E698" t="str">
        <f>IFERROR(IF(VLOOKUP(D711,#REF!,2,0)="O",0,IF(VLOOKUP(D711,#REF!,2,0)="T",1,0)),"ERROR")</f>
        <v>ERROR</v>
      </c>
      <c r="AF698" s="59" t="s">
        <v>30</v>
      </c>
      <c r="AG698" s="59" t="s">
        <v>900</v>
      </c>
      <c r="AH698" s="59" t="str">
        <f t="shared" si="24"/>
        <v>105108-1</v>
      </c>
      <c r="AI698" s="58">
        <v>1</v>
      </c>
    </row>
    <row r="699" spans="2:35" ht="15" x14ac:dyDescent="0.25">
      <c r="B699" s="14" t="s">
        <v>552</v>
      </c>
      <c r="C699" s="15" t="s">
        <v>771</v>
      </c>
      <c r="D699" s="16" t="str">
        <f>LEFT(ActiveFunds!$C699,5)</f>
        <v>218-1</v>
      </c>
      <c r="E699" t="str">
        <f>IFERROR(IF(VLOOKUP(D712,#REF!,2,0)="O",0,IF(VLOOKUP(D712,#REF!,2,0)="T",1,0)),"ERROR")</f>
        <v>ERROR</v>
      </c>
      <c r="AF699" s="59" t="s">
        <v>30</v>
      </c>
      <c r="AG699" s="59" t="s">
        <v>932</v>
      </c>
      <c r="AH699" s="59" t="str">
        <f t="shared" si="24"/>
        <v>105109-1</v>
      </c>
      <c r="AI699" s="58">
        <v>1</v>
      </c>
    </row>
    <row r="700" spans="2:35" ht="15" x14ac:dyDescent="0.25">
      <c r="B700" s="12" t="s">
        <v>555</v>
      </c>
      <c r="C700" s="13" t="s">
        <v>283</v>
      </c>
      <c r="D700" s="17" t="str">
        <f>LEFT(ActiveFunds!$C700,5)</f>
        <v>108-1</v>
      </c>
      <c r="E700" t="str">
        <f>IFERROR(IF(VLOOKUP(D713,#REF!,2,0)="O",0,IF(VLOOKUP(D713,#REF!,2,0)="T",1,0)),"ERROR")</f>
        <v>ERROR</v>
      </c>
      <c r="AF700" s="59" t="s">
        <v>52</v>
      </c>
      <c r="AG700" s="59" t="s">
        <v>1278</v>
      </c>
      <c r="AH700" s="59" t="str">
        <f t="shared" si="24"/>
        <v>205025-6</v>
      </c>
      <c r="AI700" s="58">
        <v>1</v>
      </c>
    </row>
    <row r="701" spans="2:35" ht="15" x14ac:dyDescent="0.25">
      <c r="B701" s="14" t="s">
        <v>557</v>
      </c>
      <c r="C701" s="15" t="s">
        <v>167</v>
      </c>
      <c r="D701" s="16" t="str">
        <f>LEFT(ActiveFunds!$C701,5)</f>
        <v>001-1</v>
      </c>
      <c r="E701" t="str">
        <f>IFERROR(IF(VLOOKUP(D714,#REF!,2,0)="O",0,IF(VLOOKUP(D714,#REF!,2,0)="T",1,0)),"ERROR")</f>
        <v>ERROR</v>
      </c>
      <c r="AF701" s="59" t="s">
        <v>53</v>
      </c>
      <c r="AG701" s="59" t="s">
        <v>1279</v>
      </c>
      <c r="AH701" s="59" t="str">
        <f t="shared" si="24"/>
        <v>215080-1</v>
      </c>
      <c r="AI701" s="58">
        <v>1</v>
      </c>
    </row>
    <row r="702" spans="2:35" ht="15" x14ac:dyDescent="0.25">
      <c r="B702" s="12" t="s">
        <v>557</v>
      </c>
      <c r="C702" s="13" t="s">
        <v>172</v>
      </c>
      <c r="D702" s="17" t="str">
        <f>LEFT(ActiveFunds!$C702,5)</f>
        <v>001-2</v>
      </c>
      <c r="E702" t="str">
        <f>IFERROR(IF(VLOOKUP(D715,#REF!,2,0)="O",0,IF(VLOOKUP(D715,#REF!,2,0)="T",1,0)),"ERROR")</f>
        <v>ERROR</v>
      </c>
      <c r="AF702" s="59" t="s">
        <v>55</v>
      </c>
      <c r="AG702" s="59" t="s">
        <v>924</v>
      </c>
      <c r="AH702" s="59" t="str">
        <f t="shared" si="24"/>
        <v>225081-1</v>
      </c>
      <c r="AI702" s="58">
        <v>1</v>
      </c>
    </row>
    <row r="703" spans="2:35" ht="15" x14ac:dyDescent="0.25">
      <c r="B703" s="14" t="s">
        <v>557</v>
      </c>
      <c r="C703" s="15" t="s">
        <v>288</v>
      </c>
      <c r="D703" s="16" t="str">
        <f>LEFT(ActiveFunds!$C703,5)</f>
        <v>001-3</v>
      </c>
      <c r="E703" t="str">
        <f>IFERROR(IF(VLOOKUP(D716,#REF!,2,0)="O",0,IF(VLOOKUP(D716,#REF!,2,0)="T",1,0)),"ERROR")</f>
        <v>ERROR</v>
      </c>
      <c r="AF703" s="59" t="s">
        <v>55</v>
      </c>
      <c r="AG703" s="59" t="s">
        <v>1280</v>
      </c>
      <c r="AH703" s="59" t="str">
        <f t="shared" si="24"/>
        <v>225081-2</v>
      </c>
      <c r="AI703" s="58">
        <v>1</v>
      </c>
    </row>
    <row r="704" spans="2:35" ht="15" x14ac:dyDescent="0.25">
      <c r="B704" s="12" t="s">
        <v>557</v>
      </c>
      <c r="C704" s="13" t="s">
        <v>173</v>
      </c>
      <c r="D704" s="17" t="str">
        <f>LEFT(ActiveFunds!$C704,5)</f>
        <v>001-7</v>
      </c>
      <c r="E704" t="str">
        <f>IFERROR(IF(VLOOKUP(D717,#REF!,2,0)="O",0,IF(VLOOKUP(D717,#REF!,2,0)="T",1,0)),"ERROR")</f>
        <v>ERROR</v>
      </c>
      <c r="AF704" s="59" t="s">
        <v>55</v>
      </c>
      <c r="AG704" s="59" t="s">
        <v>1281</v>
      </c>
      <c r="AH704" s="59" t="str">
        <f t="shared" si="24"/>
        <v>225081-7</v>
      </c>
      <c r="AI704" s="58">
        <v>1</v>
      </c>
    </row>
    <row r="705" spans="2:35" ht="15" x14ac:dyDescent="0.25">
      <c r="B705" s="14" t="s">
        <v>559</v>
      </c>
      <c r="C705" s="15" t="s">
        <v>167</v>
      </c>
      <c r="D705" s="16" t="str">
        <f>LEFT(ActiveFunds!$C705,5)</f>
        <v>001-1</v>
      </c>
      <c r="E705" t="str">
        <f>IFERROR(IF(VLOOKUP(D718,#REF!,2,0)="O",0,IF(VLOOKUP(D718,#REF!,2,0)="T",1,0)),"ERROR")</f>
        <v>ERROR</v>
      </c>
      <c r="AF705" s="59" t="s">
        <v>55</v>
      </c>
      <c r="AG705" s="59" t="s">
        <v>931</v>
      </c>
      <c r="AH705" s="59" t="str">
        <f t="shared" si="24"/>
        <v>225106-1</v>
      </c>
      <c r="AI705" s="58">
        <v>1</v>
      </c>
    </row>
    <row r="706" spans="2:35" ht="15" x14ac:dyDescent="0.25">
      <c r="B706" s="12" t="s">
        <v>559</v>
      </c>
      <c r="C706" s="13" t="s">
        <v>172</v>
      </c>
      <c r="D706" s="17" t="str">
        <f>LEFT(ActiveFunds!$C706,5)</f>
        <v>001-2</v>
      </c>
      <c r="E706" t="str">
        <f>IFERROR(IF(VLOOKUP(D719,#REF!,2,0)="O",0,IF(VLOOKUP(D719,#REF!,2,0)="T",1,0)),"ERROR")</f>
        <v>ERROR</v>
      </c>
      <c r="AF706" s="59" t="s">
        <v>55</v>
      </c>
      <c r="AG706" s="59" t="s">
        <v>1282</v>
      </c>
      <c r="AH706" s="59" t="str">
        <f t="shared" si="24"/>
        <v>22514V-1</v>
      </c>
      <c r="AI706" s="58">
        <v>1</v>
      </c>
    </row>
    <row r="707" spans="2:35" ht="15" x14ac:dyDescent="0.25">
      <c r="B707" s="14" t="s">
        <v>559</v>
      </c>
      <c r="C707" s="15" t="s">
        <v>173</v>
      </c>
      <c r="D707" s="16" t="str">
        <f>LEFT(ActiveFunds!$C707,5)</f>
        <v>001-7</v>
      </c>
      <c r="E707" t="str">
        <f>IFERROR(IF(VLOOKUP(D720,#REF!,2,0)="O",0,IF(VLOOKUP(D720,#REF!,2,0)="T",1,0)),"ERROR")</f>
        <v>ERROR</v>
      </c>
      <c r="AF707" s="59" t="s">
        <v>55</v>
      </c>
      <c r="AG707" s="59" t="s">
        <v>945</v>
      </c>
      <c r="AH707" s="59" t="str">
        <f t="shared" si="24"/>
        <v>225218-1</v>
      </c>
      <c r="AI707" s="58">
        <v>1</v>
      </c>
    </row>
    <row r="708" spans="2:35" ht="15" x14ac:dyDescent="0.25">
      <c r="B708" s="12" t="s">
        <v>559</v>
      </c>
      <c r="C708" s="13" t="s">
        <v>335</v>
      </c>
      <c r="D708" s="17" t="str">
        <f>LEFT(ActiveFunds!$C708,5)</f>
        <v>027-1</v>
      </c>
      <c r="E708" t="str">
        <f>IFERROR(IF(VLOOKUP(D721,#REF!,2,0)="O",0,IF(VLOOKUP(D721,#REF!,2,0)="T",1,0)),"ERROR")</f>
        <v>ERROR</v>
      </c>
      <c r="AF708" s="59" t="s">
        <v>55</v>
      </c>
      <c r="AG708" s="59" t="s">
        <v>1283</v>
      </c>
      <c r="AH708" s="59" t="str">
        <f t="shared" si="24"/>
        <v>225471-6</v>
      </c>
      <c r="AI708" s="58">
        <v>1</v>
      </c>
    </row>
    <row r="709" spans="2:35" ht="15" x14ac:dyDescent="0.25">
      <c r="B709" s="14" t="s">
        <v>559</v>
      </c>
      <c r="C709" s="15" t="s">
        <v>355</v>
      </c>
      <c r="D709" s="16" t="str">
        <f>LEFT(ActiveFunds!$C709,5)</f>
        <v>02P-1</v>
      </c>
      <c r="E709" t="str">
        <f>IFERROR(IF(VLOOKUP(D722,#REF!,2,0)="O",0,IF(VLOOKUP(D722,#REF!,2,0)="T",1,0)),"ERROR")</f>
        <v>ERROR</v>
      </c>
      <c r="AF709" s="59" t="s">
        <v>57</v>
      </c>
      <c r="AG709" s="59" t="s">
        <v>931</v>
      </c>
      <c r="AH709" s="59" t="str">
        <f t="shared" si="24"/>
        <v>228106-1</v>
      </c>
      <c r="AI709" s="58">
        <v>1</v>
      </c>
    </row>
    <row r="710" spans="2:35" ht="15" x14ac:dyDescent="0.25">
      <c r="B710" s="12" t="s">
        <v>559</v>
      </c>
      <c r="C710" s="13" t="s">
        <v>337</v>
      </c>
      <c r="D710" s="17" t="str">
        <f>LEFT(ActiveFunds!$C710,5)</f>
        <v>03K-6</v>
      </c>
      <c r="E710" t="str">
        <f>IFERROR(IF(VLOOKUP(D723,#REF!,2,0)="O",0,IF(VLOOKUP(D723,#REF!,2,0)="T",1,0)),"ERROR")</f>
        <v>ERROR</v>
      </c>
      <c r="AF710" s="59" t="s">
        <v>57</v>
      </c>
      <c r="AG710" s="59" t="s">
        <v>1284</v>
      </c>
      <c r="AH710" s="59" t="str">
        <f t="shared" ref="AH710:AH773" si="25">AF710&amp;AG710</f>
        <v>228106-2</v>
      </c>
      <c r="AI710" s="58">
        <v>1</v>
      </c>
    </row>
    <row r="711" spans="2:35" ht="15" x14ac:dyDescent="0.25">
      <c r="B711" s="14" t="s">
        <v>559</v>
      </c>
      <c r="C711" s="15" t="s">
        <v>422</v>
      </c>
      <c r="D711" s="16" t="str">
        <f>LEFT(ActiveFunds!$C711,5)</f>
        <v>044-1</v>
      </c>
      <c r="E711" t="str">
        <f>IFERROR(IF(VLOOKUP(D724,#REF!,2,0)="O",0,IF(VLOOKUP(D724,#REF!,2,0)="T",1,0)),"ERROR")</f>
        <v>ERROR</v>
      </c>
      <c r="AF711" s="59" t="s">
        <v>57</v>
      </c>
      <c r="AG711" s="59" t="s">
        <v>1285</v>
      </c>
      <c r="AH711" s="59" t="str">
        <f t="shared" si="25"/>
        <v>228106-7</v>
      </c>
      <c r="AI711" s="58">
        <v>1</v>
      </c>
    </row>
    <row r="712" spans="2:35" ht="15" x14ac:dyDescent="0.25">
      <c r="B712" s="12" t="s">
        <v>559</v>
      </c>
      <c r="C712" s="13" t="s">
        <v>483</v>
      </c>
      <c r="D712" s="17" t="str">
        <f>LEFT(ActiveFunds!$C712,5)</f>
        <v>05W-1</v>
      </c>
      <c r="E712" t="str">
        <f>IFERROR(IF(VLOOKUP(D725,#REF!,2,0)="O",0,IF(VLOOKUP(D725,#REF!,2,0)="T",1,0)),"ERROR")</f>
        <v>ERROR</v>
      </c>
      <c r="AF712" s="59" t="s">
        <v>57</v>
      </c>
      <c r="AG712" s="59" t="s">
        <v>1286</v>
      </c>
      <c r="AH712" s="59" t="str">
        <f t="shared" si="25"/>
        <v>228780-1</v>
      </c>
      <c r="AI712" s="58">
        <v>1</v>
      </c>
    </row>
    <row r="713" spans="2:35" ht="15" x14ac:dyDescent="0.25">
      <c r="B713" s="14" t="s">
        <v>559</v>
      </c>
      <c r="C713" s="15" t="s">
        <v>507</v>
      </c>
      <c r="D713" s="16" t="str">
        <f>LEFT(ActiveFunds!$C713,5)</f>
        <v>072-1</v>
      </c>
      <c r="E713" t="str">
        <f>IFERROR(IF(VLOOKUP(D726,#REF!,2,0)="O",0,IF(VLOOKUP(D726,#REF!,2,0)="T",1,0)),"ERROR")</f>
        <v>ERROR</v>
      </c>
      <c r="AF713" s="59" t="s">
        <v>59</v>
      </c>
      <c r="AG713" s="59" t="s">
        <v>1287</v>
      </c>
      <c r="AH713" s="59" t="str">
        <f t="shared" si="25"/>
        <v>240048-1</v>
      </c>
      <c r="AI713" s="58">
        <v>1</v>
      </c>
    </row>
    <row r="714" spans="2:35" ht="15" x14ac:dyDescent="0.25">
      <c r="B714" s="12" t="s">
        <v>559</v>
      </c>
      <c r="C714" s="13" t="s">
        <v>283</v>
      </c>
      <c r="D714" s="17" t="str">
        <f>LEFT(ActiveFunds!$C714,5)</f>
        <v>108-1</v>
      </c>
      <c r="E714" t="str">
        <f>IFERROR(IF(VLOOKUP(D727,#REF!,2,0)="O",0,IF(VLOOKUP(D727,#REF!,2,0)="T",1,0)),"ERROR")</f>
        <v>ERROR</v>
      </c>
      <c r="AF714" s="59" t="s">
        <v>59</v>
      </c>
      <c r="AG714" s="59" t="s">
        <v>1288</v>
      </c>
      <c r="AH714" s="59" t="str">
        <f t="shared" si="25"/>
        <v>24006T-1</v>
      </c>
      <c r="AI714" s="58">
        <v>1</v>
      </c>
    </row>
    <row r="715" spans="2:35" ht="15" x14ac:dyDescent="0.25">
      <c r="B715" s="14" t="s">
        <v>559</v>
      </c>
      <c r="C715" s="15" t="s">
        <v>601</v>
      </c>
      <c r="D715" s="16" t="str">
        <f>LEFT(ActiveFunds!$C715,5)</f>
        <v>10A-1</v>
      </c>
      <c r="E715" t="str">
        <f>IFERROR(IF(VLOOKUP(D728,#REF!,2,0)="O",0,IF(VLOOKUP(D728,#REF!,2,0)="T",1,0)),"ERROR")</f>
        <v>ERROR</v>
      </c>
      <c r="AF715" s="59" t="s">
        <v>59</v>
      </c>
      <c r="AG715" s="59" t="s">
        <v>925</v>
      </c>
      <c r="AH715" s="59" t="str">
        <f t="shared" si="25"/>
        <v>240082-1</v>
      </c>
      <c r="AI715" s="58">
        <v>1</v>
      </c>
    </row>
    <row r="716" spans="2:35" ht="15" x14ac:dyDescent="0.25">
      <c r="B716" s="12" t="s">
        <v>559</v>
      </c>
      <c r="C716" s="13" t="s">
        <v>603</v>
      </c>
      <c r="D716" s="17" t="str">
        <f>LEFT(ActiveFunds!$C716,5)</f>
        <v>10G-1</v>
      </c>
      <c r="E716" t="str">
        <f>IFERROR(IF(VLOOKUP(D729,#REF!,2,0)="O",0,IF(VLOOKUP(D729,#REF!,2,0)="T",1,0)),"ERROR")</f>
        <v>ERROR</v>
      </c>
      <c r="AF716" s="59" t="s">
        <v>59</v>
      </c>
      <c r="AG716" s="59" t="s">
        <v>930</v>
      </c>
      <c r="AH716" s="59" t="str">
        <f t="shared" si="25"/>
        <v>240104-1</v>
      </c>
      <c r="AI716" s="58">
        <v>1</v>
      </c>
    </row>
    <row r="717" spans="2:35" ht="15" x14ac:dyDescent="0.25">
      <c r="B717" s="14" t="s">
        <v>559</v>
      </c>
      <c r="C717" s="15" t="s">
        <v>610</v>
      </c>
      <c r="D717" s="16" t="str">
        <f>LEFT(ActiveFunds!$C717,5)</f>
        <v>116-6</v>
      </c>
      <c r="E717" t="str">
        <f>IFERROR(IF(VLOOKUP(D730,#REF!,2,0)="O",0,IF(VLOOKUP(D730,#REF!,2,0)="T",1,0)),"ERROR")</f>
        <v>ERROR</v>
      </c>
      <c r="AF717" s="59" t="s">
        <v>59</v>
      </c>
      <c r="AG717" s="59" t="s">
        <v>931</v>
      </c>
      <c r="AH717" s="59" t="str">
        <f t="shared" si="25"/>
        <v>240106-1</v>
      </c>
      <c r="AI717" s="58">
        <v>1</v>
      </c>
    </row>
    <row r="718" spans="2:35" ht="15" x14ac:dyDescent="0.25">
      <c r="B718" s="12" t="s">
        <v>559</v>
      </c>
      <c r="C718" s="13" t="s">
        <v>616</v>
      </c>
      <c r="D718" s="17" t="str">
        <f>LEFT(ActiveFunds!$C718,5)</f>
        <v>11J-6</v>
      </c>
      <c r="E718" t="str">
        <f>IFERROR(IF(VLOOKUP(D731,#REF!,2,0)="O",0,IF(VLOOKUP(D731,#REF!,2,0)="T",1,0)),"ERROR")</f>
        <v>ERROR</v>
      </c>
      <c r="AF718" s="59" t="s">
        <v>59</v>
      </c>
      <c r="AG718" s="59" t="s">
        <v>1284</v>
      </c>
      <c r="AH718" s="59" t="str">
        <f t="shared" si="25"/>
        <v>240106-2</v>
      </c>
      <c r="AI718" s="58">
        <v>1</v>
      </c>
    </row>
    <row r="719" spans="2:35" ht="15" x14ac:dyDescent="0.25">
      <c r="B719" s="14" t="s">
        <v>559</v>
      </c>
      <c r="C719" s="15" t="s">
        <v>622</v>
      </c>
      <c r="D719" s="16" t="str">
        <f>LEFT(ActiveFunds!$C719,5)</f>
        <v>125-1</v>
      </c>
      <c r="E719" t="str">
        <f>IFERROR(IF(VLOOKUP(D732,#REF!,2,0)="O",0,IF(VLOOKUP(D732,#REF!,2,0)="T",1,0)),"ERROR")</f>
        <v>ERROR</v>
      </c>
      <c r="AF719" s="59" t="s">
        <v>59</v>
      </c>
      <c r="AG719" s="59" t="s">
        <v>900</v>
      </c>
      <c r="AH719" s="59" t="str">
        <f t="shared" si="25"/>
        <v>240108-1</v>
      </c>
      <c r="AI719" s="58">
        <v>1</v>
      </c>
    </row>
    <row r="720" spans="2:35" ht="15" x14ac:dyDescent="0.25">
      <c r="B720" s="12" t="s">
        <v>559</v>
      </c>
      <c r="C720" s="13" t="s">
        <v>675</v>
      </c>
      <c r="D720" s="17" t="str">
        <f>LEFT(ActiveFunds!$C720,5)</f>
        <v>160-1</v>
      </c>
      <c r="E720" t="str">
        <f>IFERROR(IF(VLOOKUP(D733,#REF!,2,0)="O",0,IF(VLOOKUP(D733,#REF!,2,0)="T",1,0)),"ERROR")</f>
        <v>ERROR</v>
      </c>
      <c r="AF720" s="59" t="s">
        <v>59</v>
      </c>
      <c r="AG720" s="59" t="s">
        <v>1289</v>
      </c>
      <c r="AH720" s="59" t="str">
        <f t="shared" si="25"/>
        <v>240108-2</v>
      </c>
      <c r="AI720" s="58">
        <v>1</v>
      </c>
    </row>
    <row r="721" spans="2:35" ht="15" x14ac:dyDescent="0.25">
      <c r="B721" s="14" t="s">
        <v>559</v>
      </c>
      <c r="C721" s="15" t="s">
        <v>677</v>
      </c>
      <c r="D721" s="16" t="str">
        <f>LEFT(ActiveFunds!$C721,5)</f>
        <v>163-1</v>
      </c>
      <c r="E721" t="str">
        <f>IFERROR(IF(VLOOKUP(D734,#REF!,2,0)="O",0,IF(VLOOKUP(D734,#REF!,2,0)="T",1,0)),"ERROR")</f>
        <v>ERROR</v>
      </c>
      <c r="AF721" s="59" t="s">
        <v>59</v>
      </c>
      <c r="AG721" s="59" t="s">
        <v>1290</v>
      </c>
      <c r="AH721" s="59" t="str">
        <f t="shared" si="25"/>
        <v>240108-7</v>
      </c>
      <c r="AI721" s="58">
        <v>1</v>
      </c>
    </row>
    <row r="722" spans="2:35" ht="15" x14ac:dyDescent="0.25">
      <c r="B722" s="12" t="s">
        <v>559</v>
      </c>
      <c r="C722" s="13" t="s">
        <v>699</v>
      </c>
      <c r="D722" s="17" t="str">
        <f>LEFT(ActiveFunds!$C722,5)</f>
        <v>16T-6</v>
      </c>
      <c r="E722" t="str">
        <f>IFERROR(IF(VLOOKUP(D735,#REF!,2,0)="O",0,IF(VLOOKUP(D735,#REF!,2,0)="T",1,0)),"ERROR")</f>
        <v>ERROR</v>
      </c>
      <c r="AF722" s="59" t="s">
        <v>59</v>
      </c>
      <c r="AG722" s="59" t="s">
        <v>1282</v>
      </c>
      <c r="AH722" s="59" t="str">
        <f t="shared" si="25"/>
        <v>24014V-1</v>
      </c>
      <c r="AI722" s="58">
        <v>1</v>
      </c>
    </row>
    <row r="723" spans="2:35" ht="15" x14ac:dyDescent="0.25">
      <c r="B723" s="14" t="s">
        <v>559</v>
      </c>
      <c r="C723" s="15" t="s">
        <v>701</v>
      </c>
      <c r="D723" s="16" t="str">
        <f>LEFT(ActiveFunds!$C723,5)</f>
        <v>16V-1</v>
      </c>
      <c r="E723" t="str">
        <f>IFERROR(IF(VLOOKUP(D736,#REF!,2,0)="O",0,IF(VLOOKUP(D736,#REF!,2,0)="T",1,0)),"ERROR")</f>
        <v>ERROR</v>
      </c>
      <c r="AF723" s="59" t="s">
        <v>59</v>
      </c>
      <c r="AG723" s="59" t="s">
        <v>1291</v>
      </c>
      <c r="AH723" s="59" t="str">
        <f t="shared" si="25"/>
        <v>240201-1</v>
      </c>
      <c r="AI723" s="58">
        <v>1</v>
      </c>
    </row>
    <row r="724" spans="2:35" ht="15" x14ac:dyDescent="0.25">
      <c r="B724" s="12" t="s">
        <v>559</v>
      </c>
      <c r="C724" s="13" t="s">
        <v>705</v>
      </c>
      <c r="D724" s="17" t="str">
        <f>LEFT(ActiveFunds!$C724,5)</f>
        <v>173-1</v>
      </c>
      <c r="E724" t="str">
        <f>IFERROR(IF(VLOOKUP(D737,#REF!,2,0)="O",0,IF(VLOOKUP(D737,#REF!,2,0)="T",1,0)),"ERROR")</f>
        <v>ERROR</v>
      </c>
      <c r="AF724" s="59" t="s">
        <v>73</v>
      </c>
      <c r="AG724" s="59" t="s">
        <v>900</v>
      </c>
      <c r="AH724" s="59" t="str">
        <f t="shared" si="25"/>
        <v>355108-1</v>
      </c>
      <c r="AI724" s="58">
        <v>1</v>
      </c>
    </row>
    <row r="725" spans="2:35" ht="15" x14ac:dyDescent="0.25">
      <c r="B725" s="14" t="s">
        <v>559</v>
      </c>
      <c r="C725" s="15" t="s">
        <v>707</v>
      </c>
      <c r="D725" s="16" t="str">
        <f>LEFT(ActiveFunds!$C725,5)</f>
        <v>173-7</v>
      </c>
      <c r="E725" t="str">
        <f>IFERROR(IF(VLOOKUP(D738,#REF!,2,0)="O",0,IF(VLOOKUP(D738,#REF!,2,0)="T",1,0)),"ERROR")</f>
        <v>ERROR</v>
      </c>
      <c r="AF725" s="59" t="s">
        <v>79</v>
      </c>
      <c r="AG725" s="59" t="s">
        <v>900</v>
      </c>
      <c r="AH725" s="59" t="str">
        <f t="shared" si="25"/>
        <v>376108-1</v>
      </c>
      <c r="AI725" s="58">
        <v>1</v>
      </c>
    </row>
    <row r="726" spans="2:35" ht="15" x14ac:dyDescent="0.25">
      <c r="B726" s="12" t="s">
        <v>559</v>
      </c>
      <c r="C726" s="13" t="s">
        <v>183</v>
      </c>
      <c r="D726" s="17" t="str">
        <f>LEFT(ActiveFunds!$C726,5)</f>
        <v>174-1</v>
      </c>
      <c r="E726" t="str">
        <f>IFERROR(IF(VLOOKUP(D739,#REF!,2,0)="O",0,IF(VLOOKUP(D739,#REF!,2,0)="T",1,0)),"ERROR")</f>
        <v>ERROR</v>
      </c>
      <c r="AF726" s="59" t="s">
        <v>84</v>
      </c>
      <c r="AG726" s="59" t="s">
        <v>1292</v>
      </c>
      <c r="AH726" s="59" t="str">
        <f t="shared" si="25"/>
        <v>40502M-1</v>
      </c>
      <c r="AI726" s="58">
        <v>1</v>
      </c>
    </row>
    <row r="727" spans="2:35" ht="15" x14ac:dyDescent="0.25">
      <c r="B727" s="14" t="s">
        <v>559</v>
      </c>
      <c r="C727" s="15" t="s">
        <v>708</v>
      </c>
      <c r="D727" s="16" t="str">
        <f>LEFT(ActiveFunds!$C727,5)</f>
        <v>176-1</v>
      </c>
      <c r="E727" t="str">
        <f>IFERROR(IF(VLOOKUP(D740,#REF!,2,0)="O",0,IF(VLOOKUP(D740,#REF!,2,0)="T",1,0)),"ERROR")</f>
        <v>ERROR</v>
      </c>
      <c r="AF727" s="59" t="s">
        <v>84</v>
      </c>
      <c r="AG727" s="59" t="s">
        <v>916</v>
      </c>
      <c r="AH727" s="59" t="str">
        <f t="shared" si="25"/>
        <v>405039-1</v>
      </c>
      <c r="AI727" s="58">
        <v>1</v>
      </c>
    </row>
    <row r="728" spans="2:35" ht="15" x14ac:dyDescent="0.25">
      <c r="B728" s="12" t="s">
        <v>559</v>
      </c>
      <c r="C728" s="13" t="s">
        <v>718</v>
      </c>
      <c r="D728" s="17" t="str">
        <f>LEFT(ActiveFunds!$C728,5)</f>
        <v>182-1</v>
      </c>
      <c r="E728" t="str">
        <f>IFERROR(IF(VLOOKUP(D741,#REF!,2,0)="O",0,IF(VLOOKUP(D741,#REF!,2,0)="T",1,0)),"ERROR")</f>
        <v>ERROR</v>
      </c>
      <c r="AF728" s="59" t="s">
        <v>84</v>
      </c>
      <c r="AG728" s="59" t="s">
        <v>1293</v>
      </c>
      <c r="AH728" s="59" t="str">
        <f t="shared" si="25"/>
        <v>405039-2</v>
      </c>
      <c r="AI728" s="58">
        <v>1</v>
      </c>
    </row>
    <row r="729" spans="2:35" ht="15" x14ac:dyDescent="0.25">
      <c r="B729" s="14" t="s">
        <v>559</v>
      </c>
      <c r="C729" s="15" t="s">
        <v>736</v>
      </c>
      <c r="D729" s="16" t="str">
        <f>LEFT(ActiveFunds!$C729,5)</f>
        <v>199-1</v>
      </c>
      <c r="E729" t="str">
        <f>IFERROR(IF(VLOOKUP(D742,#REF!,2,0)="O",0,IF(VLOOKUP(D742,#REF!,2,0)="T",1,0)),"ERROR")</f>
        <v>ERROR</v>
      </c>
      <c r="AF729" s="59" t="s">
        <v>84</v>
      </c>
      <c r="AG729" s="59" t="s">
        <v>1294</v>
      </c>
      <c r="AH729" s="59" t="str">
        <f t="shared" si="25"/>
        <v>405039-7</v>
      </c>
      <c r="AI729" s="58">
        <v>1</v>
      </c>
    </row>
    <row r="730" spans="2:35" ht="15" x14ac:dyDescent="0.25">
      <c r="B730" s="12" t="s">
        <v>559</v>
      </c>
      <c r="C730" s="13" t="s">
        <v>742</v>
      </c>
      <c r="D730" s="17" t="str">
        <f>LEFT(ActiveFunds!$C730,5)</f>
        <v>19G-1</v>
      </c>
      <c r="E730" t="str">
        <f>IFERROR(IF(VLOOKUP(D743,#REF!,2,0)="O",0,IF(VLOOKUP(D743,#REF!,2,0)="T",1,0)),"ERROR")</f>
        <v>ERROR</v>
      </c>
      <c r="AF730" s="59" t="s">
        <v>84</v>
      </c>
      <c r="AG730" s="59" t="s">
        <v>1295</v>
      </c>
      <c r="AH730" s="59" t="str">
        <f t="shared" si="25"/>
        <v>405045-1</v>
      </c>
      <c r="AI730" s="58">
        <v>1</v>
      </c>
    </row>
    <row r="731" spans="2:35" ht="15" x14ac:dyDescent="0.25">
      <c r="B731" s="14" t="s">
        <v>559</v>
      </c>
      <c r="C731" s="15" t="s">
        <v>755</v>
      </c>
      <c r="D731" s="16" t="str">
        <f>LEFT(ActiveFunds!$C731,5)</f>
        <v>207-1</v>
      </c>
      <c r="E731" t="str">
        <f>IFERROR(IF(VLOOKUP(D744,#REF!,2,0)="O",0,IF(VLOOKUP(D744,#REF!,2,0)="T",1,0)),"ERROR")</f>
        <v>ERROR</v>
      </c>
      <c r="AF731" s="59" t="s">
        <v>84</v>
      </c>
      <c r="AG731" s="59" t="s">
        <v>1296</v>
      </c>
      <c r="AH731" s="59" t="str">
        <f t="shared" si="25"/>
        <v>405094-1</v>
      </c>
      <c r="AI731" s="58">
        <v>1</v>
      </c>
    </row>
    <row r="732" spans="2:35" ht="15" x14ac:dyDescent="0.25">
      <c r="B732" s="12" t="s">
        <v>559</v>
      </c>
      <c r="C732" s="13" t="s">
        <v>760</v>
      </c>
      <c r="D732" s="17" t="str">
        <f>LEFT(ActiveFunds!$C732,5)</f>
        <v>20R-1</v>
      </c>
      <c r="E732" t="str">
        <f>IFERROR(IF(VLOOKUP(D745,#REF!,2,0)="O",0,IF(VLOOKUP(D745,#REF!,2,0)="T",1,0)),"ERROR")</f>
        <v>ERROR</v>
      </c>
      <c r="AF732" s="59" t="s">
        <v>84</v>
      </c>
      <c r="AG732" s="59" t="s">
        <v>1297</v>
      </c>
      <c r="AH732" s="59" t="str">
        <f t="shared" si="25"/>
        <v>405096-1</v>
      </c>
      <c r="AI732" s="58">
        <v>1</v>
      </c>
    </row>
    <row r="733" spans="2:35" ht="15" x14ac:dyDescent="0.25">
      <c r="B733" s="14" t="s">
        <v>559</v>
      </c>
      <c r="C733" s="15" t="s">
        <v>769</v>
      </c>
      <c r="D733" s="16" t="str">
        <f>LEFT(ActiveFunds!$C733,5)</f>
        <v>216-1</v>
      </c>
      <c r="E733" t="str">
        <f>IFERROR(IF(VLOOKUP(D746,#REF!,2,0)="O",0,IF(VLOOKUP(D746,#REF!,2,0)="T",1,0)),"ERROR")</f>
        <v>ERROR</v>
      </c>
      <c r="AF733" s="59" t="s">
        <v>84</v>
      </c>
      <c r="AG733" s="59" t="s">
        <v>1298</v>
      </c>
      <c r="AH733" s="59" t="str">
        <f t="shared" si="25"/>
        <v>405096-2</v>
      </c>
      <c r="AI733" s="58">
        <v>1</v>
      </c>
    </row>
    <row r="734" spans="2:35" ht="15" x14ac:dyDescent="0.25">
      <c r="B734" s="12" t="s">
        <v>559</v>
      </c>
      <c r="C734" s="13" t="s">
        <v>770</v>
      </c>
      <c r="D734" s="17" t="str">
        <f>LEFT(ActiveFunds!$C734,5)</f>
        <v>217-1</v>
      </c>
      <c r="E734" t="str">
        <f>IFERROR(IF(VLOOKUP(D747,#REF!,2,0)="O",0,IF(VLOOKUP(D747,#REF!,2,0)="T",1,0)),"ERROR")</f>
        <v>ERROR</v>
      </c>
      <c r="AF734" s="59" t="s">
        <v>84</v>
      </c>
      <c r="AG734" s="59" t="s">
        <v>1299</v>
      </c>
      <c r="AH734" s="59" t="str">
        <f t="shared" si="25"/>
        <v>405097-1</v>
      </c>
      <c r="AI734" s="58">
        <v>1</v>
      </c>
    </row>
    <row r="735" spans="2:35" ht="15" x14ac:dyDescent="0.25">
      <c r="B735" s="14" t="s">
        <v>559</v>
      </c>
      <c r="C735" s="15" t="s">
        <v>774</v>
      </c>
      <c r="D735" s="16" t="str">
        <f>LEFT(ActiveFunds!$C735,5)</f>
        <v>219-1</v>
      </c>
      <c r="E735" t="str">
        <f>IFERROR(IF(VLOOKUP(D748,#REF!,2,0)="O",0,IF(VLOOKUP(D748,#REF!,2,0)="T",1,0)),"ERROR")</f>
        <v>ERROR</v>
      </c>
      <c r="AF735" s="59" t="s">
        <v>84</v>
      </c>
      <c r="AG735" s="59" t="s">
        <v>927</v>
      </c>
      <c r="AH735" s="59" t="str">
        <f t="shared" si="25"/>
        <v>405099-1</v>
      </c>
      <c r="AI735" s="58">
        <v>1</v>
      </c>
    </row>
    <row r="736" spans="2:35" ht="15" x14ac:dyDescent="0.25">
      <c r="B736" s="12" t="s">
        <v>559</v>
      </c>
      <c r="C736" s="13" t="s">
        <v>775</v>
      </c>
      <c r="D736" s="17" t="str">
        <f>LEFT(ActiveFunds!$C736,5)</f>
        <v>222-1</v>
      </c>
      <c r="E736" t="str">
        <f>IFERROR(IF(VLOOKUP(D749,#REF!,2,0)="O",0,IF(VLOOKUP(D749,#REF!,2,0)="T",1,0)),"ERROR")</f>
        <v>ERROR</v>
      </c>
      <c r="AF736" s="59" t="s">
        <v>84</v>
      </c>
      <c r="AG736" s="59" t="s">
        <v>1300</v>
      </c>
      <c r="AH736" s="59" t="str">
        <f t="shared" si="25"/>
        <v>405099-2</v>
      </c>
      <c r="AI736" s="58">
        <v>1</v>
      </c>
    </row>
    <row r="737" spans="2:35" ht="15" x14ac:dyDescent="0.25">
      <c r="B737" s="14" t="s">
        <v>559</v>
      </c>
      <c r="C737" s="15" t="s">
        <v>776</v>
      </c>
      <c r="D737" s="16" t="str">
        <f>LEFT(ActiveFunds!$C737,5)</f>
        <v>223-1</v>
      </c>
      <c r="E737" t="str">
        <f>IFERROR(IF(VLOOKUP(D750,#REF!,2,0)="O",0,IF(VLOOKUP(D750,#REF!,2,0)="T",1,0)),"ERROR")</f>
        <v>ERROR</v>
      </c>
      <c r="AF737" s="59" t="s">
        <v>84</v>
      </c>
      <c r="AG737" s="59" t="s">
        <v>1301</v>
      </c>
      <c r="AH737" s="59" t="str">
        <f t="shared" si="25"/>
        <v>405099-7</v>
      </c>
      <c r="AI737" s="58">
        <v>1</v>
      </c>
    </row>
    <row r="738" spans="2:35" ht="15" x14ac:dyDescent="0.25">
      <c r="B738" s="12" t="s">
        <v>559</v>
      </c>
      <c r="C738" s="13" t="s">
        <v>369</v>
      </c>
      <c r="D738" s="17" t="str">
        <f>LEFT(ActiveFunds!$C738,5)</f>
        <v>277-6</v>
      </c>
      <c r="E738" t="str">
        <f>IFERROR(IF(VLOOKUP(D751,#REF!,2,0)="O",0,IF(VLOOKUP(D751,#REF!,2,0)="T",1,0)),"ERROR")</f>
        <v>ERROR</v>
      </c>
      <c r="AF738" s="59" t="s">
        <v>84</v>
      </c>
      <c r="AG738" s="59" t="s">
        <v>928</v>
      </c>
      <c r="AH738" s="59" t="str">
        <f t="shared" si="25"/>
        <v>40509F-1</v>
      </c>
      <c r="AI738" s="58">
        <v>1</v>
      </c>
    </row>
    <row r="739" spans="2:35" ht="15" x14ac:dyDescent="0.25">
      <c r="B739" s="14" t="s">
        <v>559</v>
      </c>
      <c r="C739" s="15" t="s">
        <v>801</v>
      </c>
      <c r="D739" s="16" t="str">
        <f>LEFT(ActiveFunds!$C739,5)</f>
        <v>408-6</v>
      </c>
      <c r="E739" t="str">
        <f>IFERROR(IF(VLOOKUP(D752,#REF!,2,0)="O",0,IF(VLOOKUP(D752,#REF!,2,0)="T",1,0)),"ERROR")</f>
        <v>ERROR</v>
      </c>
      <c r="AF739" s="59" t="s">
        <v>84</v>
      </c>
      <c r="AG739" s="59" t="s">
        <v>929</v>
      </c>
      <c r="AH739" s="59" t="str">
        <f t="shared" si="25"/>
        <v>40509H-1</v>
      </c>
      <c r="AI739" s="58">
        <v>1</v>
      </c>
    </row>
    <row r="740" spans="2:35" ht="15" x14ac:dyDescent="0.25">
      <c r="B740" s="12" t="s">
        <v>559</v>
      </c>
      <c r="C740" s="13" t="s">
        <v>438</v>
      </c>
      <c r="D740" s="17" t="str">
        <f>LEFT(ActiveFunds!$C740,5)</f>
        <v>447-6</v>
      </c>
      <c r="E740" t="str">
        <f>IFERROR(IF(VLOOKUP(D753,#REF!,2,0)="O",0,IF(VLOOKUP(D753,#REF!,2,0)="T",1,0)),"ERROR")</f>
        <v>ERROR</v>
      </c>
      <c r="AF740" s="59" t="s">
        <v>84</v>
      </c>
      <c r="AG740" s="59" t="s">
        <v>1302</v>
      </c>
      <c r="AH740" s="59" t="str">
        <f t="shared" si="25"/>
        <v>40509H-T</v>
      </c>
      <c r="AI740" s="58">
        <v>1</v>
      </c>
    </row>
    <row r="741" spans="2:35" ht="15" x14ac:dyDescent="0.25">
      <c r="B741" s="14" t="s">
        <v>559</v>
      </c>
      <c r="C741" s="15" t="s">
        <v>849</v>
      </c>
      <c r="D741" s="16" t="str">
        <f>LEFT(ActiveFunds!$C741,5)</f>
        <v>564-1</v>
      </c>
      <c r="E741" t="str">
        <f>IFERROR(IF(VLOOKUP(D754,#REF!,2,0)="O",0,IF(VLOOKUP(D754,#REF!,2,0)="T",1,0)),"ERROR")</f>
        <v>ERROR</v>
      </c>
      <c r="AF741" s="59" t="s">
        <v>84</v>
      </c>
      <c r="AG741" s="59" t="s">
        <v>931</v>
      </c>
      <c r="AH741" s="59" t="str">
        <f t="shared" si="25"/>
        <v>405106-1</v>
      </c>
      <c r="AI741" s="58">
        <v>1</v>
      </c>
    </row>
    <row r="742" spans="2:35" ht="15" x14ac:dyDescent="0.25">
      <c r="B742" s="12" t="s">
        <v>559</v>
      </c>
      <c r="C742" s="13" t="s">
        <v>861</v>
      </c>
      <c r="D742" s="17" t="str">
        <f>LEFT(ActiveFunds!$C742,5)</f>
        <v>727-1</v>
      </c>
      <c r="E742" t="str">
        <f>IFERROR(IF(VLOOKUP(D755,#REF!,2,0)="O",0,IF(VLOOKUP(D755,#REF!,2,0)="T",1,0)),"ERROR")</f>
        <v>ERROR</v>
      </c>
      <c r="AF742" s="59" t="s">
        <v>84</v>
      </c>
      <c r="AG742" s="59" t="s">
        <v>900</v>
      </c>
      <c r="AH742" s="59" t="str">
        <f t="shared" si="25"/>
        <v>405108-1</v>
      </c>
      <c r="AI742" s="58">
        <v>1</v>
      </c>
    </row>
    <row r="743" spans="2:35" ht="15" x14ac:dyDescent="0.25">
      <c r="B743" s="14" t="s">
        <v>559</v>
      </c>
      <c r="C743" s="15" t="s">
        <v>862</v>
      </c>
      <c r="D743" s="16" t="str">
        <f>LEFT(ActiveFunds!$C743,5)</f>
        <v>727-2</v>
      </c>
      <c r="E743" t="str">
        <f>IFERROR(IF(VLOOKUP(D756,#REF!,2,0)="O",0,IF(VLOOKUP(D756,#REF!,2,0)="T",1,0)),"ERROR")</f>
        <v>ERROR</v>
      </c>
      <c r="AF743" s="59" t="s">
        <v>84</v>
      </c>
      <c r="AG743" s="59" t="s">
        <v>1289</v>
      </c>
      <c r="AH743" s="59" t="str">
        <f t="shared" si="25"/>
        <v>405108-2</v>
      </c>
      <c r="AI743" s="58">
        <v>1</v>
      </c>
    </row>
    <row r="744" spans="2:35" ht="15" x14ac:dyDescent="0.25">
      <c r="B744" s="12" t="s">
        <v>561</v>
      </c>
      <c r="C744" s="13" t="s">
        <v>762</v>
      </c>
      <c r="D744" s="17" t="str">
        <f>LEFT(ActiveFunds!$C744,5)</f>
        <v>20T-1</v>
      </c>
      <c r="E744" t="str">
        <f>IFERROR(IF(VLOOKUP(D757,#REF!,2,0)="O",0,IF(VLOOKUP(D757,#REF!,2,0)="T",1,0)),"ERROR")</f>
        <v>ERROR</v>
      </c>
      <c r="AF744" s="59" t="s">
        <v>84</v>
      </c>
      <c r="AG744" s="59" t="s">
        <v>1290</v>
      </c>
      <c r="AH744" s="59" t="str">
        <f t="shared" si="25"/>
        <v>405108-7</v>
      </c>
      <c r="AI744" s="58">
        <v>1</v>
      </c>
    </row>
    <row r="745" spans="2:35" ht="15" x14ac:dyDescent="0.25">
      <c r="B745" s="14" t="s">
        <v>561</v>
      </c>
      <c r="C745" s="15" t="s">
        <v>842</v>
      </c>
      <c r="D745" s="16" t="str">
        <f>LEFT(ActiveFunds!$C745,5)</f>
        <v>544-1</v>
      </c>
      <c r="E745" t="str">
        <f>IFERROR(IF(VLOOKUP(D758,#REF!,2,0)="O",0,IF(VLOOKUP(D758,#REF!,2,0)="T",1,0)),"ERROR")</f>
        <v>ERROR</v>
      </c>
      <c r="AF745" s="59" t="s">
        <v>84</v>
      </c>
      <c r="AG745" s="59" t="s">
        <v>932</v>
      </c>
      <c r="AH745" s="59" t="str">
        <f t="shared" si="25"/>
        <v>405109-1</v>
      </c>
      <c r="AI745" s="58">
        <v>1</v>
      </c>
    </row>
    <row r="746" spans="2:35" ht="15" x14ac:dyDescent="0.25">
      <c r="B746" s="12" t="s">
        <v>561</v>
      </c>
      <c r="C746" s="13" t="s">
        <v>843</v>
      </c>
      <c r="D746" s="17" t="str">
        <f>LEFT(ActiveFunds!$C746,5)</f>
        <v>544-6</v>
      </c>
      <c r="E746" t="str">
        <f>IFERROR(IF(VLOOKUP(D759,#REF!,2,0)="O",0,IF(VLOOKUP(D759,#REF!,2,0)="T",1,0)),"ERROR")</f>
        <v>ERROR</v>
      </c>
      <c r="AF746" s="59" t="s">
        <v>84</v>
      </c>
      <c r="AG746" s="59" t="s">
        <v>1303</v>
      </c>
      <c r="AH746" s="59" t="str">
        <f t="shared" si="25"/>
        <v>405109-2</v>
      </c>
      <c r="AI746" s="58">
        <v>1</v>
      </c>
    </row>
    <row r="747" spans="2:35" ht="15" x14ac:dyDescent="0.25">
      <c r="B747" s="14" t="s">
        <v>561</v>
      </c>
      <c r="C747" s="15" t="s">
        <v>844</v>
      </c>
      <c r="D747" s="16" t="str">
        <f>LEFT(ActiveFunds!$C747,5)</f>
        <v>545-6</v>
      </c>
      <c r="E747" t="str">
        <f>IFERROR(IF(VLOOKUP(D760,#REF!,2,0)="O",0,IF(VLOOKUP(D760,#REF!,2,0)="T",1,0)),"ERROR")</f>
        <v>ERROR</v>
      </c>
      <c r="AF747" s="59" t="s">
        <v>84</v>
      </c>
      <c r="AG747" s="59" t="s">
        <v>1304</v>
      </c>
      <c r="AH747" s="59" t="str">
        <f t="shared" si="25"/>
        <v>405109-7</v>
      </c>
      <c r="AI747" s="58">
        <v>1</v>
      </c>
    </row>
    <row r="748" spans="2:35" ht="15" x14ac:dyDescent="0.25">
      <c r="B748" s="12" t="s">
        <v>563</v>
      </c>
      <c r="C748" s="13" t="s">
        <v>167</v>
      </c>
      <c r="D748" s="17" t="str">
        <f>LEFT(ActiveFunds!$C748,5)</f>
        <v>001-1</v>
      </c>
      <c r="E748" t="str">
        <f>IFERROR(IF(VLOOKUP(D761,#REF!,2,0)="O",0,IF(VLOOKUP(D761,#REF!,2,0)="T",1,0)),"ERROR")</f>
        <v>ERROR</v>
      </c>
      <c r="AF748" s="59" t="s">
        <v>84</v>
      </c>
      <c r="AG748" s="59" t="s">
        <v>1305</v>
      </c>
      <c r="AH748" s="59" t="str">
        <f t="shared" si="25"/>
        <v>40511B-1</v>
      </c>
      <c r="AI748" s="58">
        <v>1</v>
      </c>
    </row>
    <row r="749" spans="2:35" ht="15" x14ac:dyDescent="0.25">
      <c r="B749" s="14" t="s">
        <v>563</v>
      </c>
      <c r="C749" s="15" t="s">
        <v>172</v>
      </c>
      <c r="D749" s="16" t="str">
        <f>LEFT(ActiveFunds!$C749,5)</f>
        <v>001-2</v>
      </c>
      <c r="E749" t="str">
        <f>IFERROR(IF(VLOOKUP(D762,#REF!,2,0)="O",0,IF(VLOOKUP(D762,#REF!,2,0)="T",1,0)),"ERROR")</f>
        <v>ERROR</v>
      </c>
      <c r="AF749" s="59" t="s">
        <v>84</v>
      </c>
      <c r="AG749" s="59" t="s">
        <v>1306</v>
      </c>
      <c r="AH749" s="59" t="str">
        <f t="shared" si="25"/>
        <v>405153-1</v>
      </c>
      <c r="AI749" s="58">
        <v>1</v>
      </c>
    </row>
    <row r="750" spans="2:35" ht="15" x14ac:dyDescent="0.25">
      <c r="B750" s="12" t="s">
        <v>563</v>
      </c>
      <c r="C750" s="13" t="s">
        <v>308</v>
      </c>
      <c r="D750" s="17" t="str">
        <f>LEFT(ActiveFunds!$C750,5)</f>
        <v>007-1</v>
      </c>
      <c r="E750" t="str">
        <f>IFERROR(IF(VLOOKUP(D763,#REF!,2,0)="O",0,IF(VLOOKUP(D763,#REF!,2,0)="T",1,0)),"ERROR")</f>
        <v>ERROR</v>
      </c>
      <c r="AF750" s="59" t="s">
        <v>84</v>
      </c>
      <c r="AG750" s="59" t="s">
        <v>935</v>
      </c>
      <c r="AH750" s="59" t="str">
        <f t="shared" si="25"/>
        <v>40516J-1</v>
      </c>
      <c r="AI750" s="58">
        <v>1</v>
      </c>
    </row>
    <row r="751" spans="2:35" ht="15" x14ac:dyDescent="0.25">
      <c r="B751" s="14" t="s">
        <v>563</v>
      </c>
      <c r="C751" s="15" t="s">
        <v>315</v>
      </c>
      <c r="D751" s="16" t="str">
        <f>LEFT(ActiveFunds!$C751,5)</f>
        <v>01B-1</v>
      </c>
      <c r="E751" t="str">
        <f>IFERROR(IF(VLOOKUP(D764,#REF!,2,0)="O",0,IF(VLOOKUP(D764,#REF!,2,0)="T",1,0)),"ERROR")</f>
        <v>ERROR</v>
      </c>
      <c r="AF751" s="59" t="s">
        <v>84</v>
      </c>
      <c r="AG751" s="59" t="s">
        <v>1307</v>
      </c>
      <c r="AH751" s="59" t="str">
        <f t="shared" si="25"/>
        <v>40516J-2</v>
      </c>
      <c r="AI751" s="58">
        <v>1</v>
      </c>
    </row>
    <row r="752" spans="2:35" ht="15" x14ac:dyDescent="0.25">
      <c r="B752" s="12" t="s">
        <v>563</v>
      </c>
      <c r="C752" s="13" t="s">
        <v>322</v>
      </c>
      <c r="D752" s="17" t="str">
        <f>LEFT(ActiveFunds!$C752,5)</f>
        <v>01M-1</v>
      </c>
      <c r="E752" t="str">
        <f>IFERROR(IF(VLOOKUP(D765,#REF!,2,0)="O",0,IF(VLOOKUP(D765,#REF!,2,0)="T",1,0)),"ERROR")</f>
        <v>ERROR</v>
      </c>
      <c r="AF752" s="59" t="s">
        <v>84</v>
      </c>
      <c r="AG752" s="59" t="s">
        <v>1308</v>
      </c>
      <c r="AH752" s="59" t="str">
        <f t="shared" si="25"/>
        <v>40516J-T</v>
      </c>
      <c r="AI752" s="58">
        <v>1</v>
      </c>
    </row>
    <row r="753" spans="2:35" ht="15" x14ac:dyDescent="0.25">
      <c r="B753" s="14" t="s">
        <v>563</v>
      </c>
      <c r="C753" s="15" t="s">
        <v>358</v>
      </c>
      <c r="D753" s="16" t="str">
        <f>LEFT(ActiveFunds!$C753,5)</f>
        <v>02R-1</v>
      </c>
      <c r="E753" t="str">
        <f>IFERROR(IF(VLOOKUP(D766,#REF!,2,0)="O",0,IF(VLOOKUP(D766,#REF!,2,0)="T",1,0)),"ERROR")</f>
        <v>ERROR</v>
      </c>
      <c r="AF753" s="59" t="s">
        <v>84</v>
      </c>
      <c r="AG753" s="59" t="s">
        <v>1309</v>
      </c>
      <c r="AH753" s="59" t="str">
        <f t="shared" si="25"/>
        <v>40517P-1</v>
      </c>
      <c r="AI753" s="58">
        <v>1</v>
      </c>
    </row>
    <row r="754" spans="2:35" ht="15" x14ac:dyDescent="0.25">
      <c r="B754" s="12" t="s">
        <v>563</v>
      </c>
      <c r="C754" s="13" t="s">
        <v>558</v>
      </c>
      <c r="D754" s="17" t="str">
        <f>LEFT(ActiveFunds!$C754,5)</f>
        <v>08P-6</v>
      </c>
      <c r="E754" t="str">
        <f>IFERROR(IF(VLOOKUP(D767,#REF!,2,0)="O",0,IF(VLOOKUP(D767,#REF!,2,0)="T",1,0)),"ERROR")</f>
        <v>ERROR</v>
      </c>
      <c r="AF754" s="59" t="s">
        <v>84</v>
      </c>
      <c r="AG754" s="59" t="s">
        <v>1310</v>
      </c>
      <c r="AH754" s="59" t="str">
        <f t="shared" si="25"/>
        <v>40520H-1</v>
      </c>
      <c r="AI754" s="58">
        <v>1</v>
      </c>
    </row>
    <row r="755" spans="2:35" ht="15" x14ac:dyDescent="0.25">
      <c r="B755" s="14" t="s">
        <v>563</v>
      </c>
      <c r="C755" s="15" t="s">
        <v>566</v>
      </c>
      <c r="D755" s="16" t="str">
        <f>LEFT(ActiveFunds!$C755,5)</f>
        <v>09B-6</v>
      </c>
      <c r="E755" t="str">
        <f>IFERROR(IF(VLOOKUP(D768,#REF!,2,0)="O",0,IF(VLOOKUP(D768,#REF!,2,0)="T",1,0)),"ERROR")</f>
        <v>ERROR</v>
      </c>
      <c r="AF755" s="59" t="s">
        <v>84</v>
      </c>
      <c r="AG755" s="59" t="s">
        <v>1311</v>
      </c>
      <c r="AH755" s="59" t="str">
        <f t="shared" si="25"/>
        <v>40520J-1</v>
      </c>
      <c r="AI755" s="58">
        <v>1</v>
      </c>
    </row>
    <row r="756" spans="2:35" ht="15" x14ac:dyDescent="0.25">
      <c r="B756" s="12" t="s">
        <v>563</v>
      </c>
      <c r="C756" s="13" t="s">
        <v>283</v>
      </c>
      <c r="D756" s="17" t="str">
        <f>LEFT(ActiveFunds!$C756,5)</f>
        <v>108-1</v>
      </c>
      <c r="E756" t="str">
        <f>IFERROR(IF(VLOOKUP(D769,#REF!,2,0)="O",0,IF(VLOOKUP(D769,#REF!,2,0)="T",1,0)),"ERROR")</f>
        <v>ERROR</v>
      </c>
      <c r="AF756" s="59" t="s">
        <v>84</v>
      </c>
      <c r="AG756" s="59" t="s">
        <v>943</v>
      </c>
      <c r="AH756" s="59" t="str">
        <f t="shared" si="25"/>
        <v>405215-1</v>
      </c>
      <c r="AI756" s="58">
        <v>1</v>
      </c>
    </row>
    <row r="757" spans="2:35" ht="15" x14ac:dyDescent="0.25">
      <c r="B757" s="14" t="s">
        <v>563</v>
      </c>
      <c r="C757" s="15" t="s">
        <v>635</v>
      </c>
      <c r="D757" s="16" t="str">
        <f>LEFT(ActiveFunds!$C757,5)</f>
        <v>12L-6</v>
      </c>
      <c r="E757" t="str">
        <f>IFERROR(IF(VLOOKUP(D770,#REF!,2,0)="O",0,IF(VLOOKUP(D770,#REF!,2,0)="T",1,0)),"ERROR")</f>
        <v>ERROR</v>
      </c>
      <c r="AF757" s="59" t="s">
        <v>84</v>
      </c>
      <c r="AG757" s="59" t="s">
        <v>945</v>
      </c>
      <c r="AH757" s="59" t="str">
        <f t="shared" si="25"/>
        <v>405218-1</v>
      </c>
      <c r="AI757" s="58">
        <v>1</v>
      </c>
    </row>
    <row r="758" spans="2:35" ht="15" x14ac:dyDescent="0.25">
      <c r="B758" s="12" t="s">
        <v>563</v>
      </c>
      <c r="C758" s="13" t="s">
        <v>671</v>
      </c>
      <c r="D758" s="17" t="str">
        <f>LEFT(ActiveFunds!$C758,5)</f>
        <v>159-6</v>
      </c>
      <c r="E758" t="str">
        <f>IFERROR(IF(VLOOKUP(D771,#REF!,2,0)="O",0,IF(VLOOKUP(D771,#REF!,2,0)="T",1,0)),"ERROR")</f>
        <v>ERROR</v>
      </c>
      <c r="AF758" s="59" t="s">
        <v>84</v>
      </c>
      <c r="AG758" s="59" t="s">
        <v>1312</v>
      </c>
      <c r="AH758" s="59" t="str">
        <f t="shared" si="25"/>
        <v>405218-2</v>
      </c>
      <c r="AI758" s="58">
        <v>1</v>
      </c>
    </row>
    <row r="759" spans="2:35" ht="15" x14ac:dyDescent="0.25">
      <c r="B759" s="14" t="s">
        <v>563</v>
      </c>
      <c r="C759" s="15" t="s">
        <v>596</v>
      </c>
      <c r="D759" s="16" t="str">
        <f>LEFT(ActiveFunds!$C759,5)</f>
        <v>237-1</v>
      </c>
      <c r="E759" t="str">
        <f>IFERROR(IF(VLOOKUP(D772,#REF!,2,0)="O",0,IF(VLOOKUP(D772,#REF!,2,0)="T",1,0)),"ERROR")</f>
        <v>ERROR</v>
      </c>
      <c r="AF759" s="59" t="s">
        <v>84</v>
      </c>
      <c r="AG759" s="59" t="s">
        <v>1313</v>
      </c>
      <c r="AH759" s="59" t="str">
        <f t="shared" si="25"/>
        <v>405218-7</v>
      </c>
      <c r="AI759" s="58">
        <v>1</v>
      </c>
    </row>
    <row r="760" spans="2:35" ht="15" x14ac:dyDescent="0.25">
      <c r="B760" s="12" t="s">
        <v>563</v>
      </c>
      <c r="C760" s="13" t="s">
        <v>787</v>
      </c>
      <c r="D760" s="17" t="str">
        <f>LEFT(ActiveFunds!$C760,5)</f>
        <v>269-1</v>
      </c>
      <c r="E760" t="str">
        <f>IFERROR(IF(VLOOKUP(D773,#REF!,2,0)="O",0,IF(VLOOKUP(D773,#REF!,2,0)="T",1,0)),"ERROR")</f>
        <v>ERROR</v>
      </c>
      <c r="AF760" s="59" t="s">
        <v>84</v>
      </c>
      <c r="AG760" s="59" t="s">
        <v>1314</v>
      </c>
      <c r="AH760" s="59" t="str">
        <f t="shared" si="25"/>
        <v>405218-8</v>
      </c>
      <c r="AI760" s="58">
        <v>1</v>
      </c>
    </row>
    <row r="761" spans="2:35" ht="15" x14ac:dyDescent="0.25">
      <c r="B761" s="14" t="s">
        <v>563</v>
      </c>
      <c r="C761" s="15" t="s">
        <v>788</v>
      </c>
      <c r="D761" s="16" t="str">
        <f>LEFT(ActiveFunds!$C761,5)</f>
        <v>269-7</v>
      </c>
      <c r="E761" t="str">
        <f>IFERROR(IF(VLOOKUP(D774,#REF!,2,0)="O",0,IF(VLOOKUP(D774,#REF!,2,0)="T",1,0)),"ERROR")</f>
        <v>ERROR</v>
      </c>
      <c r="AF761" s="59" t="s">
        <v>84</v>
      </c>
      <c r="AG761" s="59" t="s">
        <v>1315</v>
      </c>
      <c r="AH761" s="59" t="str">
        <f t="shared" si="25"/>
        <v>405410-6</v>
      </c>
      <c r="AI761" s="58">
        <v>1</v>
      </c>
    </row>
    <row r="762" spans="2:35" ht="15" x14ac:dyDescent="0.25">
      <c r="B762" s="12" t="s">
        <v>565</v>
      </c>
      <c r="C762" s="13" t="s">
        <v>167</v>
      </c>
      <c r="D762" s="17" t="str">
        <f>LEFT(ActiveFunds!$C762,5)</f>
        <v>001-1</v>
      </c>
      <c r="E762" t="str">
        <f>IFERROR(IF(VLOOKUP(D775,#REF!,2,0)="O",0,IF(VLOOKUP(D775,#REF!,2,0)="T",1,0)),"ERROR")</f>
        <v>ERROR</v>
      </c>
      <c r="AF762" s="59" t="s">
        <v>84</v>
      </c>
      <c r="AG762" s="59" t="s">
        <v>960</v>
      </c>
      <c r="AH762" s="59" t="str">
        <f t="shared" si="25"/>
        <v>405511-1</v>
      </c>
      <c r="AI762" s="58">
        <v>1</v>
      </c>
    </row>
    <row r="763" spans="2:35" ht="15" x14ac:dyDescent="0.25">
      <c r="B763" s="14" t="s">
        <v>565</v>
      </c>
      <c r="C763" s="15" t="s">
        <v>172</v>
      </c>
      <c r="D763" s="16" t="str">
        <f>LEFT(ActiveFunds!$C763,5)</f>
        <v>001-2</v>
      </c>
      <c r="E763" t="str">
        <f>IFERROR(IF(VLOOKUP(D776,#REF!,2,0)="O",0,IF(VLOOKUP(D776,#REF!,2,0)="T",1,0)),"ERROR")</f>
        <v>ERROR</v>
      </c>
      <c r="AF763" s="59" t="s">
        <v>84</v>
      </c>
      <c r="AG763" s="59" t="s">
        <v>965</v>
      </c>
      <c r="AH763" s="59" t="str">
        <f t="shared" si="25"/>
        <v>405550-1</v>
      </c>
      <c r="AI763" s="58">
        <v>1</v>
      </c>
    </row>
    <row r="764" spans="2:35" ht="15" x14ac:dyDescent="0.25">
      <c r="B764" s="12" t="s">
        <v>565</v>
      </c>
      <c r="C764" s="13" t="s">
        <v>173</v>
      </c>
      <c r="D764" s="17" t="str">
        <f>LEFT(ActiveFunds!$C764,5)</f>
        <v>001-7</v>
      </c>
      <c r="E764" t="str">
        <f>IFERROR(IF(VLOOKUP(D777,#REF!,2,0)="O",0,IF(VLOOKUP(D777,#REF!,2,0)="T",1,0)),"ERROR")</f>
        <v>ERROR</v>
      </c>
      <c r="AF764" s="59" t="s">
        <v>84</v>
      </c>
      <c r="AG764" s="59" t="s">
        <v>1316</v>
      </c>
      <c r="AH764" s="59" t="str">
        <f t="shared" si="25"/>
        <v>405550-T</v>
      </c>
      <c r="AI764" s="58">
        <v>1</v>
      </c>
    </row>
    <row r="765" spans="2:35" ht="15" x14ac:dyDescent="0.25">
      <c r="B765" s="14" t="s">
        <v>565</v>
      </c>
      <c r="C765" s="15" t="s">
        <v>358</v>
      </c>
      <c r="D765" s="16" t="str">
        <f>LEFT(ActiveFunds!$C765,5)</f>
        <v>02R-1</v>
      </c>
      <c r="E765" t="str">
        <f>IFERROR(IF(VLOOKUP(D778,#REF!,2,0)="O",0,IF(VLOOKUP(D778,#REF!,2,0)="T",1,0)),"ERROR")</f>
        <v>ERROR</v>
      </c>
      <c r="AF765" s="59" t="s">
        <v>84</v>
      </c>
      <c r="AG765" s="59" t="s">
        <v>1317</v>
      </c>
      <c r="AH765" s="59" t="str">
        <f t="shared" si="25"/>
        <v>405571-1</v>
      </c>
      <c r="AI765" s="58">
        <v>1</v>
      </c>
    </row>
    <row r="766" spans="2:35" ht="15" x14ac:dyDescent="0.25">
      <c r="B766" s="12" t="s">
        <v>565</v>
      </c>
      <c r="C766" s="13" t="s">
        <v>337</v>
      </c>
      <c r="D766" s="17" t="str">
        <f>LEFT(ActiveFunds!$C766,5)</f>
        <v>03K-6</v>
      </c>
      <c r="E766" t="str">
        <f>IFERROR(IF(VLOOKUP(D779,#REF!,2,0)="O",0,IF(VLOOKUP(D779,#REF!,2,0)="T",1,0)),"ERROR")</f>
        <v>ERROR</v>
      </c>
      <c r="AF766" s="59" t="s">
        <v>84</v>
      </c>
      <c r="AG766" s="59" t="s">
        <v>1318</v>
      </c>
      <c r="AH766" s="59" t="str">
        <f t="shared" si="25"/>
        <v>405595-1</v>
      </c>
      <c r="AI766" s="58">
        <v>1</v>
      </c>
    </row>
    <row r="767" spans="2:35" ht="15" x14ac:dyDescent="0.25">
      <c r="B767" s="14" t="s">
        <v>565</v>
      </c>
      <c r="C767" s="15" t="s">
        <v>651</v>
      </c>
      <c r="D767" s="16" t="str">
        <f>LEFT(ActiveFunds!$C767,5)</f>
        <v>146-1</v>
      </c>
      <c r="E767" t="str">
        <f>IFERROR(IF(VLOOKUP(D780,#REF!,2,0)="O",0,IF(VLOOKUP(D780,#REF!,2,0)="T",1,0)),"ERROR")</f>
        <v>ERROR</v>
      </c>
      <c r="AF767" s="59" t="s">
        <v>85</v>
      </c>
      <c r="AG767" s="59" t="s">
        <v>1319</v>
      </c>
      <c r="AH767" s="59" t="str">
        <f t="shared" si="25"/>
        <v>406102-1</v>
      </c>
      <c r="AI767" s="58">
        <v>1</v>
      </c>
    </row>
    <row r="768" spans="2:35" ht="15" x14ac:dyDescent="0.25">
      <c r="B768" s="12" t="s">
        <v>565</v>
      </c>
      <c r="C768" s="13" t="s">
        <v>785</v>
      </c>
      <c r="D768" s="17" t="str">
        <f>LEFT(ActiveFunds!$C768,5)</f>
        <v>267-1</v>
      </c>
      <c r="E768" t="str">
        <f>IFERROR(IF(VLOOKUP(D781,#REF!,2,0)="O",0,IF(VLOOKUP(D781,#REF!,2,0)="T",1,0)),"ERROR")</f>
        <v>ERROR</v>
      </c>
      <c r="AF768" s="59" t="s">
        <v>85</v>
      </c>
      <c r="AG768" s="59" t="s">
        <v>900</v>
      </c>
      <c r="AH768" s="59" t="str">
        <f t="shared" si="25"/>
        <v>406108-1</v>
      </c>
      <c r="AI768" s="58">
        <v>1</v>
      </c>
    </row>
    <row r="769" spans="2:35" ht="15" x14ac:dyDescent="0.25">
      <c r="B769" s="14" t="s">
        <v>565</v>
      </c>
      <c r="C769" s="15" t="s">
        <v>786</v>
      </c>
      <c r="D769" s="16" t="str">
        <f>LEFT(ActiveFunds!$C769,5)</f>
        <v>268-1</v>
      </c>
      <c r="E769" t="str">
        <f>IFERROR(IF(VLOOKUP(D782,#REF!,2,0)="O",0,IF(VLOOKUP(D782,#REF!,2,0)="T",1,0)),"ERROR")</f>
        <v>ERROR</v>
      </c>
      <c r="AF769" s="59" t="s">
        <v>85</v>
      </c>
      <c r="AG769" s="59" t="s">
        <v>1320</v>
      </c>
      <c r="AH769" s="59" t="str">
        <f t="shared" si="25"/>
        <v>406186-1</v>
      </c>
      <c r="AI769" s="58">
        <v>1</v>
      </c>
    </row>
    <row r="770" spans="2:35" ht="15" x14ac:dyDescent="0.25">
      <c r="B770" s="12" t="s">
        <v>565</v>
      </c>
      <c r="C770" s="13" t="s">
        <v>873</v>
      </c>
      <c r="D770" s="17" t="str">
        <f>LEFT(ActiveFunds!$C770,5)</f>
        <v>818-6</v>
      </c>
      <c r="E770" t="str">
        <f>IFERROR(IF(VLOOKUP(D783,#REF!,2,0)="O",0,IF(VLOOKUP(D783,#REF!,2,0)="T",1,0)),"ERROR")</f>
        <v>ERROR</v>
      </c>
      <c r="AF770" s="59" t="s">
        <v>86</v>
      </c>
      <c r="AG770" s="59" t="s">
        <v>1321</v>
      </c>
      <c r="AH770" s="59" t="str">
        <f t="shared" si="25"/>
        <v>40708M-1</v>
      </c>
      <c r="AI770" s="58">
        <v>1</v>
      </c>
    </row>
    <row r="771" spans="2:35" ht="15" x14ac:dyDescent="0.25">
      <c r="B771" s="14" t="s">
        <v>567</v>
      </c>
      <c r="C771" s="15" t="s">
        <v>167</v>
      </c>
      <c r="D771" s="16" t="str">
        <f>LEFT(ActiveFunds!$C771,5)</f>
        <v>001-1</v>
      </c>
      <c r="E771" t="str">
        <f>IFERROR(IF(VLOOKUP(D784,#REF!,2,0)="O",0,IF(VLOOKUP(D784,#REF!,2,0)="T",1,0)),"ERROR")</f>
        <v>ERROR</v>
      </c>
      <c r="AF771" s="59" t="s">
        <v>86</v>
      </c>
      <c r="AG771" s="59" t="s">
        <v>931</v>
      </c>
      <c r="AH771" s="59" t="str">
        <f t="shared" si="25"/>
        <v>407106-1</v>
      </c>
      <c r="AI771" s="58">
        <v>1</v>
      </c>
    </row>
    <row r="772" spans="2:35" ht="15" x14ac:dyDescent="0.25">
      <c r="B772" s="12" t="s">
        <v>569</v>
      </c>
      <c r="C772" s="13" t="s">
        <v>167</v>
      </c>
      <c r="D772" s="17" t="str">
        <f>LEFT(ActiveFunds!$C772,5)</f>
        <v>001-1</v>
      </c>
      <c r="E772" t="str">
        <f>IFERROR(IF(VLOOKUP(D785,#REF!,2,0)="O",0,IF(VLOOKUP(D785,#REF!,2,0)="T",1,0)),"ERROR")</f>
        <v>ERROR</v>
      </c>
      <c r="AF772" s="59" t="s">
        <v>86</v>
      </c>
      <c r="AG772" s="59" t="s">
        <v>1322</v>
      </c>
      <c r="AH772" s="59" t="str">
        <f t="shared" si="25"/>
        <v>407144-1</v>
      </c>
      <c r="AI772" s="58">
        <v>1</v>
      </c>
    </row>
    <row r="773" spans="2:35" ht="15" x14ac:dyDescent="0.25">
      <c r="B773" s="14" t="s">
        <v>569</v>
      </c>
      <c r="C773" s="15" t="s">
        <v>172</v>
      </c>
      <c r="D773" s="16" t="str">
        <f>LEFT(ActiveFunds!$C773,5)</f>
        <v>001-2</v>
      </c>
      <c r="E773" t="str">
        <f>IFERROR(IF(VLOOKUP(D786,#REF!,2,0)="O",0,IF(VLOOKUP(D786,#REF!,2,0)="T",1,0)),"ERROR")</f>
        <v>ERROR</v>
      </c>
      <c r="AF773" s="59" t="s">
        <v>86</v>
      </c>
      <c r="AG773" s="59" t="s">
        <v>945</v>
      </c>
      <c r="AH773" s="59" t="str">
        <f t="shared" si="25"/>
        <v>407218-1</v>
      </c>
      <c r="AI773" s="58">
        <v>1</v>
      </c>
    </row>
    <row r="774" spans="2:35" ht="15" x14ac:dyDescent="0.25">
      <c r="B774" s="12" t="s">
        <v>569</v>
      </c>
      <c r="C774" s="13" t="s">
        <v>337</v>
      </c>
      <c r="D774" s="17" t="str">
        <f>LEFT(ActiveFunds!$C774,5)</f>
        <v>03K-6</v>
      </c>
      <c r="E774" t="str">
        <f>IFERROR(IF(VLOOKUP(D787,#REF!,2,0)="O",0,IF(VLOOKUP(D787,#REF!,2,0)="T",1,0)),"ERROR")</f>
        <v>ERROR</v>
      </c>
      <c r="AF774" s="59" t="s">
        <v>87</v>
      </c>
      <c r="AG774" s="59" t="s">
        <v>900</v>
      </c>
      <c r="AH774" s="59" t="str">
        <f t="shared" ref="AH774:AH787" si="26">AF774&amp;AG774</f>
        <v>410108-1</v>
      </c>
      <c r="AI774" s="58">
        <v>1</v>
      </c>
    </row>
    <row r="775" spans="2:35" ht="15" x14ac:dyDescent="0.25">
      <c r="B775" s="14" t="s">
        <v>569</v>
      </c>
      <c r="C775" s="15" t="s">
        <v>176</v>
      </c>
      <c r="D775" s="16" t="str">
        <f>LEFT(ActiveFunds!$C775,5)</f>
        <v>058-1</v>
      </c>
      <c r="E775" t="str">
        <f>IFERROR(IF(VLOOKUP(D788,#REF!,2,0)="O",0,IF(VLOOKUP(D788,#REF!,2,0)="T",1,0)),"ERROR")</f>
        <v>ERROR</v>
      </c>
      <c r="AF775" s="59" t="s">
        <v>87</v>
      </c>
      <c r="AG775" s="59" t="s">
        <v>1289</v>
      </c>
      <c r="AH775" s="59" t="str">
        <f t="shared" si="26"/>
        <v>410108-2</v>
      </c>
      <c r="AI775" s="58">
        <v>1</v>
      </c>
    </row>
    <row r="776" spans="2:35" ht="15" x14ac:dyDescent="0.25">
      <c r="B776" s="12" t="s">
        <v>569</v>
      </c>
      <c r="C776" s="13" t="s">
        <v>472</v>
      </c>
      <c r="D776" s="17" t="str">
        <f>LEFT(ActiveFunds!$C776,5)</f>
        <v>05H-1</v>
      </c>
      <c r="E776" t="str">
        <f>IFERROR(IF(VLOOKUP(D789,#REF!,2,0)="O",0,IF(VLOOKUP(D789,#REF!,2,0)="T",1,0)),"ERROR")</f>
        <v>ERROR</v>
      </c>
      <c r="AF776" s="59" t="s">
        <v>87</v>
      </c>
      <c r="AG776" s="59" t="s">
        <v>945</v>
      </c>
      <c r="AH776" s="59" t="str">
        <f t="shared" si="26"/>
        <v>410218-1</v>
      </c>
      <c r="AI776" s="58">
        <v>1</v>
      </c>
    </row>
    <row r="777" spans="2:35" ht="15" x14ac:dyDescent="0.25">
      <c r="B777" s="14" t="s">
        <v>569</v>
      </c>
      <c r="C777" s="15" t="s">
        <v>705</v>
      </c>
      <c r="D777" s="16" t="str">
        <f>LEFT(ActiveFunds!$C777,5)</f>
        <v>173-1</v>
      </c>
      <c r="E777" t="str">
        <f>IFERROR(IF(VLOOKUP(D790,#REF!,2,0)="O",0,IF(VLOOKUP(D790,#REF!,2,0)="T",1,0)),"ERROR")</f>
        <v>ERROR</v>
      </c>
      <c r="AF777" s="59" t="s">
        <v>88</v>
      </c>
      <c r="AG777" s="59" t="s">
        <v>1323</v>
      </c>
      <c r="AH777" s="59" t="str">
        <f t="shared" si="26"/>
        <v>41109E-1</v>
      </c>
      <c r="AI777" s="58">
        <v>1</v>
      </c>
    </row>
    <row r="778" spans="2:35" ht="15" x14ac:dyDescent="0.25">
      <c r="B778" s="12" t="s">
        <v>571</v>
      </c>
      <c r="C778" s="13" t="s">
        <v>167</v>
      </c>
      <c r="D778" s="17" t="str">
        <f>LEFT(ActiveFunds!$C778,5)</f>
        <v>001-1</v>
      </c>
      <c r="E778" t="str">
        <f>IFERROR(IF(VLOOKUP(D791,#REF!,2,0)="O",0,IF(VLOOKUP(D791,#REF!,2,0)="T",1,0)),"ERROR")</f>
        <v>ERROR</v>
      </c>
      <c r="AF778" s="59" t="s">
        <v>88</v>
      </c>
      <c r="AG778" s="59" t="s">
        <v>931</v>
      </c>
      <c r="AH778" s="59" t="str">
        <f t="shared" si="26"/>
        <v>411106-1</v>
      </c>
      <c r="AI778" s="58">
        <v>1</v>
      </c>
    </row>
    <row r="779" spans="2:35" ht="15" x14ac:dyDescent="0.25">
      <c r="B779" s="14" t="s">
        <v>571</v>
      </c>
      <c r="C779" s="15" t="s">
        <v>172</v>
      </c>
      <c r="D779" s="16" t="str">
        <f>LEFT(ActiveFunds!$C779,5)</f>
        <v>001-2</v>
      </c>
      <c r="E779" t="str">
        <f>IFERROR(IF(VLOOKUP(D792,#REF!,2,0)="O",0,IF(VLOOKUP(D792,#REF!,2,0)="T",1,0)),"ERROR")</f>
        <v>ERROR</v>
      </c>
      <c r="AF779" s="59" t="s">
        <v>88</v>
      </c>
      <c r="AG779" s="59" t="s">
        <v>900</v>
      </c>
      <c r="AH779" s="59" t="str">
        <f t="shared" si="26"/>
        <v>411108-1</v>
      </c>
      <c r="AI779" s="58">
        <v>1</v>
      </c>
    </row>
    <row r="780" spans="2:35" ht="15" x14ac:dyDescent="0.25">
      <c r="B780" s="12" t="s">
        <v>571</v>
      </c>
      <c r="C780" s="13" t="s">
        <v>173</v>
      </c>
      <c r="D780" s="17" t="str">
        <f>LEFT(ActiveFunds!$C780,5)</f>
        <v>001-7</v>
      </c>
      <c r="E780" t="str">
        <f>IFERROR(IF(VLOOKUP(D793,#REF!,2,0)="O",0,IF(VLOOKUP(D793,#REF!,2,0)="T",1,0)),"ERROR")</f>
        <v>ERROR</v>
      </c>
      <c r="AF780" s="59" t="s">
        <v>88</v>
      </c>
      <c r="AG780" s="59" t="s">
        <v>1289</v>
      </c>
      <c r="AH780" s="59" t="str">
        <f t="shared" si="26"/>
        <v>411108-2</v>
      </c>
      <c r="AI780" s="58">
        <v>1</v>
      </c>
    </row>
    <row r="781" spans="2:35" ht="15" x14ac:dyDescent="0.25">
      <c r="B781" s="14" t="s">
        <v>571</v>
      </c>
      <c r="C781" s="15" t="s">
        <v>315</v>
      </c>
      <c r="D781" s="16" t="str">
        <f>LEFT(ActiveFunds!$C781,5)</f>
        <v>01B-1</v>
      </c>
      <c r="E781" t="str">
        <f>IFERROR(IF(VLOOKUP(D794,#REF!,2,0)="O",0,IF(VLOOKUP(D794,#REF!,2,0)="T",1,0)),"ERROR")</f>
        <v>ERROR</v>
      </c>
      <c r="AF781" s="59" t="s">
        <v>88</v>
      </c>
      <c r="AG781" s="59" t="s">
        <v>1324</v>
      </c>
      <c r="AH781" s="59" t="str">
        <f t="shared" si="26"/>
        <v>41111E-1</v>
      </c>
      <c r="AI781" s="58">
        <v>1</v>
      </c>
    </row>
    <row r="782" spans="2:35" ht="15" x14ac:dyDescent="0.25">
      <c r="B782" s="12" t="s">
        <v>571</v>
      </c>
      <c r="C782" s="13" t="s">
        <v>358</v>
      </c>
      <c r="D782" s="17" t="str">
        <f>LEFT(ActiveFunds!$C782,5)</f>
        <v>02R-1</v>
      </c>
      <c r="E782" t="str">
        <f>IFERROR(IF(VLOOKUP(D795,#REF!,2,0)="O",0,IF(VLOOKUP(D795,#REF!,2,0)="T",1,0)),"ERROR")</f>
        <v>ERROR</v>
      </c>
      <c r="AF782" s="59" t="s">
        <v>88</v>
      </c>
      <c r="AG782" s="59" t="s">
        <v>1325</v>
      </c>
      <c r="AH782" s="59" t="str">
        <f t="shared" si="26"/>
        <v>41111E-7</v>
      </c>
      <c r="AI782" s="58">
        <v>1</v>
      </c>
    </row>
    <row r="783" spans="2:35" ht="15" x14ac:dyDescent="0.25">
      <c r="B783" s="14" t="s">
        <v>571</v>
      </c>
      <c r="C783" s="15" t="s">
        <v>447</v>
      </c>
      <c r="D783" s="16" t="str">
        <f>LEFT(ActiveFunds!$C783,5)</f>
        <v>04M-1</v>
      </c>
      <c r="E783" t="str">
        <f>IFERROR(IF(VLOOKUP(D796,#REF!,2,0)="O",0,IF(VLOOKUP(D796,#REF!,2,0)="T",1,0)),"ERROR")</f>
        <v>ERROR</v>
      </c>
      <c r="AF783" s="59" t="s">
        <v>90</v>
      </c>
      <c r="AG783" s="59" t="s">
        <v>900</v>
      </c>
      <c r="AH783" s="59" t="str">
        <f t="shared" si="26"/>
        <v>461108-1</v>
      </c>
      <c r="AI783" s="58">
        <v>1</v>
      </c>
    </row>
    <row r="784" spans="2:35" ht="15" x14ac:dyDescent="0.25">
      <c r="B784" s="12" t="s">
        <v>571</v>
      </c>
      <c r="C784" s="13" t="s">
        <v>472</v>
      </c>
      <c r="D784" s="17" t="str">
        <f>LEFT(ActiveFunds!$C784,5)</f>
        <v>05H-1</v>
      </c>
      <c r="E784" t="str">
        <f>IFERROR(IF(VLOOKUP(D797,#REF!,2,0)="O",0,IF(VLOOKUP(D797,#REF!,2,0)="T",1,0)),"ERROR")</f>
        <v>ERROR</v>
      </c>
      <c r="AF784" s="59" t="s">
        <v>92</v>
      </c>
      <c r="AG784" s="59" t="s">
        <v>900</v>
      </c>
      <c r="AH784" s="59" t="str">
        <f t="shared" si="26"/>
        <v>465108-1</v>
      </c>
      <c r="AI784" s="58">
        <v>1</v>
      </c>
    </row>
    <row r="785" spans="2:35" ht="15" x14ac:dyDescent="0.25">
      <c r="B785" s="14" t="s">
        <v>571</v>
      </c>
      <c r="C785" s="15" t="s">
        <v>505</v>
      </c>
      <c r="D785" s="16" t="str">
        <f>LEFT(ActiveFunds!$C785,5)</f>
        <v>071-1</v>
      </c>
      <c r="E785" t="str">
        <f>IFERROR(IF(VLOOKUP(D798,#REF!,2,0)="O",0,IF(VLOOKUP(D798,#REF!,2,0)="T",1,0)),"ERROR")</f>
        <v>ERROR</v>
      </c>
      <c r="AF785" s="59" t="s">
        <v>96</v>
      </c>
      <c r="AG785" s="59" t="s">
        <v>900</v>
      </c>
      <c r="AH785" s="59" t="str">
        <f t="shared" si="26"/>
        <v>477108-1</v>
      </c>
      <c r="AI785" s="58">
        <v>1</v>
      </c>
    </row>
    <row r="786" spans="2:35" ht="15" x14ac:dyDescent="0.25">
      <c r="B786" s="12" t="s">
        <v>571</v>
      </c>
      <c r="C786" s="13" t="s">
        <v>515</v>
      </c>
      <c r="D786" s="17" t="str">
        <f>LEFT(ActiveFunds!$C786,5)</f>
        <v>07V-6</v>
      </c>
      <c r="E786" t="str">
        <f>IFERROR(IF(VLOOKUP(D799,#REF!,2,0)="O",0,IF(VLOOKUP(D799,#REF!,2,0)="T",1,0)),"ERROR")</f>
        <v>ERROR</v>
      </c>
      <c r="AF786" s="59" t="s">
        <v>99</v>
      </c>
      <c r="AG786" s="59" t="s">
        <v>900</v>
      </c>
      <c r="AH786" s="59" t="str">
        <f t="shared" si="26"/>
        <v>495108-1</v>
      </c>
      <c r="AI786" s="58">
        <v>1</v>
      </c>
    </row>
    <row r="787" spans="2:35" ht="15" x14ac:dyDescent="0.25">
      <c r="B787" s="14" t="s">
        <v>571</v>
      </c>
      <c r="C787" s="15" t="s">
        <v>564</v>
      </c>
      <c r="D787" s="16" t="str">
        <f>LEFT(ActiveFunds!$C787,5)</f>
        <v>098-1</v>
      </c>
      <c r="E787" t="str">
        <f>IFERROR(IF(VLOOKUP(D800,#REF!,2,0)="O",0,IF(VLOOKUP(D800,#REF!,2,0)="T",1,0)),"ERROR")</f>
        <v>ERROR</v>
      </c>
      <c r="AF787" s="86" t="s">
        <v>31</v>
      </c>
      <c r="AG787" s="88" t="s">
        <v>1353</v>
      </c>
      <c r="AH787" s="88" t="str">
        <f t="shared" si="26"/>
        <v>107492-1</v>
      </c>
      <c r="AI787" s="87">
        <v>0</v>
      </c>
    </row>
    <row r="788" spans="2:35" x14ac:dyDescent="0.2">
      <c r="B788" s="12" t="s">
        <v>571</v>
      </c>
      <c r="C788" s="13" t="s">
        <v>572</v>
      </c>
      <c r="D788" s="17" t="str">
        <f>LEFT(ActiveFunds!$C788,5)</f>
        <v>09J-6</v>
      </c>
      <c r="E788" t="str">
        <f>IFERROR(IF(VLOOKUP(D801,#REF!,2,0)="O",0,IF(VLOOKUP(D801,#REF!,2,0)="T",1,0)),"ERROR")</f>
        <v>ERROR</v>
      </c>
    </row>
    <row r="789" spans="2:35" x14ac:dyDescent="0.2">
      <c r="B789" s="14" t="s">
        <v>571</v>
      </c>
      <c r="C789" s="15" t="s">
        <v>576</v>
      </c>
      <c r="D789" s="16" t="str">
        <f>LEFT(ActiveFunds!$C789,5)</f>
        <v>09M-1</v>
      </c>
      <c r="E789" t="str">
        <f>IFERROR(IF(VLOOKUP(D802,#REF!,2,0)="O",0,IF(VLOOKUP(D802,#REF!,2,0)="T",1,0)),"ERROR")</f>
        <v>ERROR</v>
      </c>
    </row>
    <row r="790" spans="2:35" x14ac:dyDescent="0.2">
      <c r="B790" s="12" t="s">
        <v>571</v>
      </c>
      <c r="C790" s="13" t="s">
        <v>578</v>
      </c>
      <c r="D790" s="17" t="str">
        <f>LEFT(ActiveFunds!$C790,5)</f>
        <v>09N-1</v>
      </c>
      <c r="E790" t="str">
        <f>IFERROR(IF(VLOOKUP(D803,#REF!,2,0)="O",0,IF(VLOOKUP(D803,#REF!,2,0)="T",1,0)),"ERROR")</f>
        <v>ERROR</v>
      </c>
    </row>
    <row r="791" spans="2:35" x14ac:dyDescent="0.2">
      <c r="B791" s="14" t="s">
        <v>571</v>
      </c>
      <c r="C791" s="15" t="s">
        <v>584</v>
      </c>
      <c r="D791" s="16" t="str">
        <f>LEFT(ActiveFunds!$C791,5)</f>
        <v>104-1</v>
      </c>
      <c r="E791" t="str">
        <f>IFERROR(IF(VLOOKUP(D804,#REF!,2,0)="O",0,IF(VLOOKUP(D804,#REF!,2,0)="T",1,0)),"ERROR")</f>
        <v>ERROR</v>
      </c>
    </row>
    <row r="792" spans="2:35" x14ac:dyDescent="0.2">
      <c r="B792" s="12" t="s">
        <v>571</v>
      </c>
      <c r="C792" s="13" t="s">
        <v>283</v>
      </c>
      <c r="D792" s="17" t="str">
        <f>LEFT(ActiveFunds!$C792,5)</f>
        <v>108-1</v>
      </c>
      <c r="E792" t="str">
        <f>IFERROR(IF(VLOOKUP(D805,#REF!,2,0)="O",0,IF(VLOOKUP(D805,#REF!,2,0)="T",1,0)),"ERROR")</f>
        <v>ERROR</v>
      </c>
    </row>
    <row r="793" spans="2:35" x14ac:dyDescent="0.2">
      <c r="B793" s="14" t="s">
        <v>571</v>
      </c>
      <c r="C793" s="15" t="s">
        <v>605</v>
      </c>
      <c r="D793" s="16" t="str">
        <f>LEFT(ActiveFunds!$C793,5)</f>
        <v>110-1</v>
      </c>
      <c r="E793" t="str">
        <f>IFERROR(IF(VLOOKUP(D806,#REF!,2,0)="O",0,IF(VLOOKUP(D806,#REF!,2,0)="T",1,0)),"ERROR")</f>
        <v>ERROR</v>
      </c>
    </row>
    <row r="794" spans="2:35" x14ac:dyDescent="0.2">
      <c r="B794" s="12" t="s">
        <v>571</v>
      </c>
      <c r="C794" s="13" t="s">
        <v>607</v>
      </c>
      <c r="D794" s="17" t="str">
        <f>LEFT(ActiveFunds!$C794,5)</f>
        <v>110-2</v>
      </c>
      <c r="E794" t="str">
        <f>IFERROR(IF(VLOOKUP(D807,#REF!,2,0)="O",0,IF(VLOOKUP(D807,#REF!,2,0)="T",1,0)),"ERROR")</f>
        <v>ERROR</v>
      </c>
    </row>
    <row r="795" spans="2:35" x14ac:dyDescent="0.2">
      <c r="B795" s="14" t="s">
        <v>571</v>
      </c>
      <c r="C795" s="15" t="s">
        <v>609</v>
      </c>
      <c r="D795" s="16" t="str">
        <f>LEFT(ActiveFunds!$C795,5)</f>
        <v>110-7</v>
      </c>
      <c r="E795" t="str">
        <f>IFERROR(IF(VLOOKUP(D808,#REF!,2,0)="O",0,IF(VLOOKUP(D808,#REF!,2,0)="T",1,0)),"ERROR")</f>
        <v>ERROR</v>
      </c>
    </row>
    <row r="796" spans="2:35" x14ac:dyDescent="0.2">
      <c r="B796" s="12" t="s">
        <v>571</v>
      </c>
      <c r="C796" s="13" t="s">
        <v>631</v>
      </c>
      <c r="D796" s="17" t="str">
        <f>LEFT(ActiveFunds!$C796,5)</f>
        <v>12G-6</v>
      </c>
      <c r="E796" t="str">
        <f>IFERROR(IF(VLOOKUP(D809,#REF!,2,0)="O",0,IF(VLOOKUP(D809,#REF!,2,0)="T",1,0)),"ERROR")</f>
        <v>ERROR</v>
      </c>
    </row>
    <row r="797" spans="2:35" x14ac:dyDescent="0.2">
      <c r="B797" s="14" t="s">
        <v>571</v>
      </c>
      <c r="C797" s="15" t="s">
        <v>655</v>
      </c>
      <c r="D797" s="16" t="str">
        <f>LEFT(ActiveFunds!$C797,5)</f>
        <v>14A-1</v>
      </c>
      <c r="E797" t="str">
        <f>IFERROR(IF(VLOOKUP(D810,#REF!,2,0)="O",0,IF(VLOOKUP(D810,#REF!,2,0)="T",1,0)),"ERROR")</f>
        <v>ERROR</v>
      </c>
    </row>
    <row r="798" spans="2:35" x14ac:dyDescent="0.2">
      <c r="B798" s="12" t="s">
        <v>571</v>
      </c>
      <c r="C798" s="13" t="s">
        <v>656</v>
      </c>
      <c r="D798" s="17" t="str">
        <f>LEFT(ActiveFunds!$C798,5)</f>
        <v>14B-1</v>
      </c>
      <c r="E798" t="str">
        <f>IFERROR(IF(VLOOKUP(D811,#REF!,2,0)="O",0,IF(VLOOKUP(D811,#REF!,2,0)="T",1,0)),"ERROR")</f>
        <v>ERROR</v>
      </c>
    </row>
    <row r="799" spans="2:35" x14ac:dyDescent="0.2">
      <c r="B799" s="14" t="s">
        <v>571</v>
      </c>
      <c r="C799" s="15" t="s">
        <v>688</v>
      </c>
      <c r="D799" s="16" t="str">
        <f>LEFT(ActiveFunds!$C799,5)</f>
        <v>16H-6</v>
      </c>
      <c r="E799" t="str">
        <f>IFERROR(IF(VLOOKUP(D812,#REF!,2,0)="O",0,IF(VLOOKUP(D812,#REF!,2,0)="T",1,0)),"ERROR")</f>
        <v>ERROR</v>
      </c>
    </row>
    <row r="800" spans="2:35" x14ac:dyDescent="0.2">
      <c r="B800" s="12" t="s">
        <v>571</v>
      </c>
      <c r="C800" s="13" t="s">
        <v>730</v>
      </c>
      <c r="D800" s="17" t="str">
        <f>LEFT(ActiveFunds!$C800,5)</f>
        <v>18L-1</v>
      </c>
      <c r="E800" t="str">
        <f>IFERROR(IF(VLOOKUP(D813,#REF!,2,0)="O",0,IF(VLOOKUP(D813,#REF!,2,0)="T",1,0)),"ERROR")</f>
        <v>ERROR</v>
      </c>
    </row>
    <row r="801" spans="2:5" x14ac:dyDescent="0.2">
      <c r="B801" s="14" t="s">
        <v>571</v>
      </c>
      <c r="C801" s="15" t="s">
        <v>742</v>
      </c>
      <c r="D801" s="16" t="str">
        <f>LEFT(ActiveFunds!$C801,5)</f>
        <v>19G-1</v>
      </c>
      <c r="E801" t="str">
        <f>IFERROR(IF(VLOOKUP(D814,#REF!,2,0)="O",0,IF(VLOOKUP(D814,#REF!,2,0)="T",1,0)),"ERROR")</f>
        <v>ERROR</v>
      </c>
    </row>
    <row r="802" spans="2:5" x14ac:dyDescent="0.2">
      <c r="B802" s="12" t="s">
        <v>571</v>
      </c>
      <c r="C802" s="13" t="s">
        <v>749</v>
      </c>
      <c r="D802" s="17" t="str">
        <f>LEFT(ActiveFunds!$C802,5)</f>
        <v>19W-6</v>
      </c>
      <c r="E802" t="str">
        <f>IFERROR(IF(VLOOKUP(D815,#REF!,2,0)="O",0,IF(VLOOKUP(D815,#REF!,2,0)="T",1,0)),"ERROR")</f>
        <v>ERROR</v>
      </c>
    </row>
    <row r="803" spans="2:5" x14ac:dyDescent="0.2">
      <c r="B803" s="14" t="s">
        <v>571</v>
      </c>
      <c r="C803" s="15" t="s">
        <v>750</v>
      </c>
      <c r="D803" s="16" t="str">
        <f>LEFT(ActiveFunds!$C803,5)</f>
        <v>200-2</v>
      </c>
      <c r="E803" t="str">
        <f>IFERROR(IF(VLOOKUP(D816,#REF!,2,0)="O",0,IF(VLOOKUP(D816,#REF!,2,0)="T",1,0)),"ERROR")</f>
        <v>ERROR</v>
      </c>
    </row>
    <row r="804" spans="2:5" x14ac:dyDescent="0.2">
      <c r="B804" s="12" t="s">
        <v>571</v>
      </c>
      <c r="C804" s="13" t="s">
        <v>756</v>
      </c>
      <c r="D804" s="17" t="str">
        <f>LEFT(ActiveFunds!$C804,5)</f>
        <v>209-6</v>
      </c>
      <c r="E804" t="str">
        <f>IFERROR(IF(VLOOKUP(D817,#REF!,2,0)="O",0,IF(VLOOKUP(D817,#REF!,2,0)="T",1,0)),"ERROR")</f>
        <v>ERROR</v>
      </c>
    </row>
    <row r="805" spans="2:5" x14ac:dyDescent="0.2">
      <c r="B805" s="14" t="s">
        <v>571</v>
      </c>
      <c r="C805" s="15" t="s">
        <v>770</v>
      </c>
      <c r="D805" s="16" t="str">
        <f>LEFT(ActiveFunds!$C805,5)</f>
        <v>217-1</v>
      </c>
      <c r="E805" t="str">
        <f>IFERROR(IF(VLOOKUP(D818,#REF!,2,0)="O",0,IF(VLOOKUP(D818,#REF!,2,0)="T",1,0)),"ERROR")</f>
        <v>ERROR</v>
      </c>
    </row>
    <row r="806" spans="2:5" x14ac:dyDescent="0.2">
      <c r="B806" s="12" t="s">
        <v>571</v>
      </c>
      <c r="C806" s="13" t="s">
        <v>783</v>
      </c>
      <c r="D806" s="17" t="str">
        <f>LEFT(ActiveFunds!$C806,5)</f>
        <v>259-6</v>
      </c>
      <c r="E806" t="str">
        <f>IFERROR(IF(VLOOKUP(D819,#REF!,2,0)="O",0,IF(VLOOKUP(D819,#REF!,2,0)="T",1,0)),"ERROR")</f>
        <v>ERROR</v>
      </c>
    </row>
    <row r="807" spans="2:5" x14ac:dyDescent="0.2">
      <c r="B807" s="14" t="s">
        <v>571</v>
      </c>
      <c r="C807" s="15" t="s">
        <v>796</v>
      </c>
      <c r="D807" s="16" t="str">
        <f>LEFT(ActiveFunds!$C807,5)</f>
        <v>320-6</v>
      </c>
      <c r="E807" t="str">
        <f>IFERROR(IF(VLOOKUP(D820,#REF!,2,0)="O",0,IF(VLOOKUP(D820,#REF!,2,0)="T",1,0)),"ERROR")</f>
        <v>ERROR</v>
      </c>
    </row>
    <row r="808" spans="2:5" x14ac:dyDescent="0.2">
      <c r="B808" s="12" t="s">
        <v>571</v>
      </c>
      <c r="C808" s="13" t="s">
        <v>815</v>
      </c>
      <c r="D808" s="17" t="str">
        <f>LEFT(ActiveFunds!$C808,5)</f>
        <v>444-6</v>
      </c>
      <c r="E808" t="str">
        <f>IFERROR(IF(VLOOKUP(D821,#REF!,2,0)="O",0,IF(VLOOKUP(D821,#REF!,2,0)="T",1,0)),"ERROR")</f>
        <v>ERROR</v>
      </c>
    </row>
    <row r="809" spans="2:5" x14ac:dyDescent="0.2">
      <c r="B809" s="14" t="s">
        <v>571</v>
      </c>
      <c r="C809" s="15" t="s">
        <v>438</v>
      </c>
      <c r="D809" s="16" t="str">
        <f>LEFT(ActiveFunds!$C809,5)</f>
        <v>447-6</v>
      </c>
      <c r="E809" t="str">
        <f>IFERROR(IF(VLOOKUP(D822,#REF!,2,0)="O",0,IF(VLOOKUP(D822,#REF!,2,0)="T",1,0)),"ERROR")</f>
        <v>ERROR</v>
      </c>
    </row>
    <row r="810" spans="2:5" x14ac:dyDescent="0.2">
      <c r="B810" s="12" t="s">
        <v>571</v>
      </c>
      <c r="C810" s="13" t="s">
        <v>831</v>
      </c>
      <c r="D810" s="17" t="str">
        <f>LEFT(ActiveFunds!$C810,5)</f>
        <v>507-1</v>
      </c>
      <c r="E810" t="str">
        <f>IFERROR(IF(VLOOKUP(D823,#REF!,2,0)="O",0,IF(VLOOKUP(D823,#REF!,2,0)="T",1,0)),"ERROR")</f>
        <v>ERROR</v>
      </c>
    </row>
    <row r="811" spans="2:5" x14ac:dyDescent="0.2">
      <c r="B811" s="14" t="s">
        <v>573</v>
      </c>
      <c r="C811" s="15" t="s">
        <v>167</v>
      </c>
      <c r="D811" s="16" t="str">
        <f>LEFT(ActiveFunds!$C811,5)</f>
        <v>001-1</v>
      </c>
      <c r="E811" t="str">
        <f>IFERROR(IF(VLOOKUP(D824,#REF!,2,0)="O",0,IF(VLOOKUP(D824,#REF!,2,0)="T",1,0)),"ERROR")</f>
        <v>ERROR</v>
      </c>
    </row>
    <row r="812" spans="2:5" x14ac:dyDescent="0.2">
      <c r="B812" s="12" t="s">
        <v>573</v>
      </c>
      <c r="C812" s="13" t="s">
        <v>172</v>
      </c>
      <c r="D812" s="17" t="str">
        <f>LEFT(ActiveFunds!$C812,5)</f>
        <v>001-2</v>
      </c>
      <c r="E812" t="str">
        <f>IFERROR(IF(VLOOKUP(D825,#REF!,2,0)="O",0,IF(VLOOKUP(D825,#REF!,2,0)="T",1,0)),"ERROR")</f>
        <v>ERROR</v>
      </c>
    </row>
    <row r="813" spans="2:5" x14ac:dyDescent="0.2">
      <c r="B813" s="14" t="s">
        <v>573</v>
      </c>
      <c r="C813" s="15" t="s">
        <v>288</v>
      </c>
      <c r="D813" s="16" t="str">
        <f>LEFT(ActiveFunds!$C813,5)</f>
        <v>001-3</v>
      </c>
      <c r="E813" t="str">
        <f>IFERROR(IF(VLOOKUP(D826,#REF!,2,0)="O",0,IF(VLOOKUP(D826,#REF!,2,0)="T",1,0)),"ERROR")</f>
        <v>ERROR</v>
      </c>
    </row>
    <row r="814" spans="2:5" x14ac:dyDescent="0.2">
      <c r="B814" s="12" t="s">
        <v>573</v>
      </c>
      <c r="C814" s="13" t="s">
        <v>358</v>
      </c>
      <c r="D814" s="17" t="str">
        <f>LEFT(ActiveFunds!$C814,5)</f>
        <v>02R-1</v>
      </c>
      <c r="E814" t="str">
        <f>IFERROR(IF(VLOOKUP(D827,#REF!,2,0)="O",0,IF(VLOOKUP(D827,#REF!,2,0)="T",1,0)),"ERROR")</f>
        <v>ERROR</v>
      </c>
    </row>
    <row r="815" spans="2:5" x14ac:dyDescent="0.2">
      <c r="B815" s="14" t="s">
        <v>573</v>
      </c>
      <c r="C815" s="15" t="s">
        <v>337</v>
      </c>
      <c r="D815" s="16" t="str">
        <f>LEFT(ActiveFunds!$C815,5)</f>
        <v>03K-6</v>
      </c>
      <c r="E815" t="str">
        <f>IFERROR(IF(VLOOKUP(D828,#REF!,2,0)="O",0,IF(VLOOKUP(D828,#REF!,2,0)="T",1,0)),"ERROR")</f>
        <v>ERROR</v>
      </c>
    </row>
    <row r="816" spans="2:5" x14ac:dyDescent="0.2">
      <c r="B816" s="12" t="s">
        <v>573</v>
      </c>
      <c r="C816" s="13" t="s">
        <v>705</v>
      </c>
      <c r="D816" s="17" t="str">
        <f>LEFT(ActiveFunds!$C816,5)</f>
        <v>173-1</v>
      </c>
      <c r="E816" t="str">
        <f>IFERROR(IF(VLOOKUP(D829,#REF!,2,0)="O",0,IF(VLOOKUP(D829,#REF!,2,0)="T",1,0)),"ERROR")</f>
        <v>ERROR</v>
      </c>
    </row>
    <row r="817" spans="2:5" x14ac:dyDescent="0.2">
      <c r="B817" s="14" t="s">
        <v>575</v>
      </c>
      <c r="C817" s="15" t="s">
        <v>167</v>
      </c>
      <c r="D817" s="16" t="str">
        <f>LEFT(ActiveFunds!$C817,5)</f>
        <v>001-1</v>
      </c>
      <c r="E817" t="str">
        <f>IFERROR(IF(VLOOKUP(D830,#REF!,2,0)="O",0,IF(VLOOKUP(D830,#REF!,2,0)="T",1,0)),"ERROR")</f>
        <v>ERROR</v>
      </c>
    </row>
    <row r="818" spans="2:5" x14ac:dyDescent="0.2">
      <c r="B818" s="12" t="s">
        <v>575</v>
      </c>
      <c r="C818" s="13" t="s">
        <v>172</v>
      </c>
      <c r="D818" s="17" t="str">
        <f>LEFT(ActiveFunds!$C818,5)</f>
        <v>001-2</v>
      </c>
      <c r="E818" t="str">
        <f>IFERROR(IF(VLOOKUP(D831,#REF!,2,0)="O",0,IF(VLOOKUP(D831,#REF!,2,0)="T",1,0)),"ERROR")</f>
        <v>ERROR</v>
      </c>
    </row>
    <row r="819" spans="2:5" x14ac:dyDescent="0.2">
      <c r="B819" s="14" t="s">
        <v>575</v>
      </c>
      <c r="C819" s="15" t="s">
        <v>173</v>
      </c>
      <c r="D819" s="16" t="str">
        <f>LEFT(ActiveFunds!$C819,5)</f>
        <v>001-7</v>
      </c>
      <c r="E819" t="str">
        <f>IFERROR(IF(VLOOKUP(D832,#REF!,2,0)="O",0,IF(VLOOKUP(D832,#REF!,2,0)="T",1,0)),"ERROR")</f>
        <v>ERROR</v>
      </c>
    </row>
    <row r="820" spans="2:5" x14ac:dyDescent="0.2">
      <c r="B820" s="12" t="s">
        <v>575</v>
      </c>
      <c r="C820" s="13" t="s">
        <v>311</v>
      </c>
      <c r="D820" s="17" t="str">
        <f>LEFT(ActiveFunds!$C820,5)</f>
        <v>014-1</v>
      </c>
      <c r="E820" t="str">
        <f>IFERROR(IF(VLOOKUP(D833,#REF!,2,0)="O",0,IF(VLOOKUP(D833,#REF!,2,0)="T",1,0)),"ERROR")</f>
        <v>ERROR</v>
      </c>
    </row>
    <row r="821" spans="2:5" x14ac:dyDescent="0.2">
      <c r="B821" s="14" t="s">
        <v>575</v>
      </c>
      <c r="C821" s="15" t="s">
        <v>315</v>
      </c>
      <c r="D821" s="16" t="str">
        <f>LEFT(ActiveFunds!$C821,5)</f>
        <v>01B-1</v>
      </c>
      <c r="E821" t="str">
        <f>IFERROR(IF(VLOOKUP(D834,#REF!,2,0)="O",0,IF(VLOOKUP(D834,#REF!,2,0)="T",1,0)),"ERROR")</f>
        <v>ERROR</v>
      </c>
    </row>
    <row r="822" spans="2:5" x14ac:dyDescent="0.2">
      <c r="B822" s="12" t="s">
        <v>575</v>
      </c>
      <c r="C822" s="13" t="s">
        <v>339</v>
      </c>
      <c r="D822" s="17" t="str">
        <f>LEFT(ActiveFunds!$C822,5)</f>
        <v>02A-1</v>
      </c>
      <c r="E822" t="str">
        <f>IFERROR(IF(VLOOKUP(D835,#REF!,2,0)="O",0,IF(VLOOKUP(D835,#REF!,2,0)="T",1,0)),"ERROR")</f>
        <v>ERROR</v>
      </c>
    </row>
    <row r="823" spans="2:5" x14ac:dyDescent="0.2">
      <c r="B823" s="14" t="s">
        <v>575</v>
      </c>
      <c r="C823" s="15" t="s">
        <v>358</v>
      </c>
      <c r="D823" s="16" t="str">
        <f>LEFT(ActiveFunds!$C823,5)</f>
        <v>02R-1</v>
      </c>
      <c r="E823" t="str">
        <f>IFERROR(IF(VLOOKUP(D836,#REF!,2,0)="O",0,IF(VLOOKUP(D836,#REF!,2,0)="T",1,0)),"ERROR")</f>
        <v>ERROR</v>
      </c>
    </row>
    <row r="824" spans="2:5" x14ac:dyDescent="0.2">
      <c r="B824" s="12" t="s">
        <v>575</v>
      </c>
      <c r="C824" s="13" t="s">
        <v>364</v>
      </c>
      <c r="D824" s="17" t="str">
        <f>LEFT(ActiveFunds!$C824,5)</f>
        <v>030-6</v>
      </c>
      <c r="E824" t="str">
        <f>IFERROR(IF(VLOOKUP(D837,#REF!,2,0)="O",0,IF(VLOOKUP(D837,#REF!,2,0)="T",1,0)),"ERROR")</f>
        <v>ERROR</v>
      </c>
    </row>
    <row r="825" spans="2:5" x14ac:dyDescent="0.2">
      <c r="B825" s="14" t="s">
        <v>575</v>
      </c>
      <c r="C825" s="15" t="s">
        <v>414</v>
      </c>
      <c r="D825" s="16" t="str">
        <f>LEFT(ActiveFunds!$C825,5)</f>
        <v>041-1</v>
      </c>
      <c r="E825" t="str">
        <f>IFERROR(IF(VLOOKUP(D838,#REF!,2,0)="O",0,IF(VLOOKUP(D838,#REF!,2,0)="T",1,0)),"ERROR")</f>
        <v>ERROR</v>
      </c>
    </row>
    <row r="826" spans="2:5" x14ac:dyDescent="0.2">
      <c r="B826" s="12" t="s">
        <v>575</v>
      </c>
      <c r="C826" s="13" t="s">
        <v>444</v>
      </c>
      <c r="D826" s="17" t="str">
        <f>LEFT(ActiveFunds!$C826,5)</f>
        <v>04H-1</v>
      </c>
      <c r="E826" t="str">
        <f>IFERROR(IF(VLOOKUP(D839,#REF!,2,0)="O",0,IF(VLOOKUP(D839,#REF!,2,0)="T",1,0)),"ERROR")</f>
        <v>ERROR</v>
      </c>
    </row>
    <row r="827" spans="2:5" x14ac:dyDescent="0.2">
      <c r="B827" s="14" t="s">
        <v>575</v>
      </c>
      <c r="C827" s="15" t="s">
        <v>472</v>
      </c>
      <c r="D827" s="16" t="str">
        <f>LEFT(ActiveFunds!$C827,5)</f>
        <v>05H-1</v>
      </c>
      <c r="E827" t="str">
        <f>IFERROR(IF(VLOOKUP(D840,#REF!,2,0)="O",0,IF(VLOOKUP(D840,#REF!,2,0)="T",1,0)),"ERROR")</f>
        <v>ERROR</v>
      </c>
    </row>
    <row r="828" spans="2:5" x14ac:dyDescent="0.2">
      <c r="B828" s="12" t="s">
        <v>575</v>
      </c>
      <c r="C828" s="13" t="s">
        <v>512</v>
      </c>
      <c r="D828" s="17" t="str">
        <f>LEFT(ActiveFunds!$C828,5)</f>
        <v>07E-6</v>
      </c>
      <c r="E828" t="str">
        <f>IFERROR(IF(VLOOKUP(D841,#REF!,2,0)="O",0,IF(VLOOKUP(D841,#REF!,2,0)="T",1,0)),"ERROR")</f>
        <v>ERROR</v>
      </c>
    </row>
    <row r="829" spans="2:5" x14ac:dyDescent="0.2">
      <c r="B829" s="14" t="s">
        <v>575</v>
      </c>
      <c r="C829" s="15" t="s">
        <v>540</v>
      </c>
      <c r="D829" s="16" t="str">
        <f>LEFT(ActiveFunds!$C829,5)</f>
        <v>087-6</v>
      </c>
      <c r="E829" t="str">
        <f>IFERROR(IF(VLOOKUP(D842,#REF!,2,0)="O",0,IF(VLOOKUP(D842,#REF!,2,0)="T",1,0)),"ERROR")</f>
        <v>ERROR</v>
      </c>
    </row>
    <row r="830" spans="2:5" x14ac:dyDescent="0.2">
      <c r="B830" s="12" t="s">
        <v>575</v>
      </c>
      <c r="C830" s="13" t="s">
        <v>615</v>
      </c>
      <c r="D830" s="17" t="str">
        <f>LEFT(ActiveFunds!$C830,5)</f>
        <v>11H-1</v>
      </c>
      <c r="E830" t="str">
        <f>IFERROR(IF(VLOOKUP(D843,#REF!,2,0)="O",0,IF(VLOOKUP(D843,#REF!,2,0)="T",1,0)),"ERROR")</f>
        <v>ERROR</v>
      </c>
    </row>
    <row r="831" spans="2:5" x14ac:dyDescent="0.2">
      <c r="B831" s="14" t="s">
        <v>575</v>
      </c>
      <c r="C831" s="15" t="s">
        <v>656</v>
      </c>
      <c r="D831" s="16" t="str">
        <f>LEFT(ActiveFunds!$C831,5)</f>
        <v>14B-1</v>
      </c>
      <c r="E831" t="str">
        <f>IFERROR(IF(VLOOKUP(D844,#REF!,2,0)="O",0,IF(VLOOKUP(D844,#REF!,2,0)="T",1,0)),"ERROR")</f>
        <v>ERROR</v>
      </c>
    </row>
    <row r="832" spans="2:5" x14ac:dyDescent="0.2">
      <c r="B832" s="12" t="s">
        <v>575</v>
      </c>
      <c r="C832" s="13" t="s">
        <v>670</v>
      </c>
      <c r="D832" s="17" t="str">
        <f>LEFT(ActiveFunds!$C832,5)</f>
        <v>158-1</v>
      </c>
      <c r="E832" t="str">
        <f>IFERROR(IF(VLOOKUP(D845,#REF!,2,0)="O",0,IF(VLOOKUP(D845,#REF!,2,0)="T",1,0)),"ERROR")</f>
        <v>ERROR</v>
      </c>
    </row>
    <row r="833" spans="2:5" x14ac:dyDescent="0.2">
      <c r="B833" s="14" t="s">
        <v>575</v>
      </c>
      <c r="C833" s="15" t="s">
        <v>678</v>
      </c>
      <c r="D833" s="16" t="str">
        <f>LEFT(ActiveFunds!$C833,5)</f>
        <v>167-1</v>
      </c>
      <c r="E833" t="str">
        <f>IFERROR(IF(VLOOKUP(D846,#REF!,2,0)="O",0,IF(VLOOKUP(D846,#REF!,2,0)="T",1,0)),"ERROR")</f>
        <v>ERROR</v>
      </c>
    </row>
    <row r="834" spans="2:5" x14ac:dyDescent="0.2">
      <c r="B834" s="12" t="s">
        <v>575</v>
      </c>
      <c r="C834" s="13" t="s">
        <v>696</v>
      </c>
      <c r="D834" s="17" t="str">
        <f>LEFT(ActiveFunds!$C834,5)</f>
        <v>16P-1</v>
      </c>
      <c r="E834" t="str">
        <f>IFERROR(IF(VLOOKUP(D847,#REF!,2,0)="O",0,IF(VLOOKUP(D847,#REF!,2,0)="T",1,0)),"ERROR")</f>
        <v>ERROR</v>
      </c>
    </row>
    <row r="835" spans="2:5" x14ac:dyDescent="0.2">
      <c r="B835" s="14" t="s">
        <v>575</v>
      </c>
      <c r="C835" s="15" t="s">
        <v>705</v>
      </c>
      <c r="D835" s="16" t="str">
        <f>LEFT(ActiveFunds!$C835,5)</f>
        <v>173-1</v>
      </c>
      <c r="E835" t="str">
        <f>IFERROR(IF(VLOOKUP(D848,#REF!,2,0)="O",0,IF(VLOOKUP(D848,#REF!,2,0)="T",1,0)),"ERROR")</f>
        <v>ERROR</v>
      </c>
    </row>
    <row r="836" spans="2:5" x14ac:dyDescent="0.2">
      <c r="B836" s="12" t="s">
        <v>575</v>
      </c>
      <c r="C836" s="13" t="s">
        <v>733</v>
      </c>
      <c r="D836" s="17" t="str">
        <f>LEFT(ActiveFunds!$C836,5)</f>
        <v>190-6</v>
      </c>
      <c r="E836" t="str">
        <f>IFERROR(IF(VLOOKUP(D849,#REF!,2,0)="O",0,IF(VLOOKUP(D849,#REF!,2,0)="T",1,0)),"ERROR")</f>
        <v>ERROR</v>
      </c>
    </row>
    <row r="837" spans="2:5" x14ac:dyDescent="0.2">
      <c r="B837" s="14" t="s">
        <v>575</v>
      </c>
      <c r="C837" s="15" t="s">
        <v>734</v>
      </c>
      <c r="D837" s="16" t="str">
        <f>LEFT(ActiveFunds!$C837,5)</f>
        <v>193-6</v>
      </c>
      <c r="E837" t="str">
        <f>IFERROR(IF(VLOOKUP(D850,#REF!,2,0)="O",0,IF(VLOOKUP(D850,#REF!,2,0)="T",1,0)),"ERROR")</f>
        <v>ERROR</v>
      </c>
    </row>
    <row r="838" spans="2:5" x14ac:dyDescent="0.2">
      <c r="B838" s="12" t="s">
        <v>575</v>
      </c>
      <c r="C838" s="13" t="s">
        <v>735</v>
      </c>
      <c r="D838" s="17" t="str">
        <f>LEFT(ActiveFunds!$C838,5)</f>
        <v>198-6</v>
      </c>
      <c r="E838" t="str">
        <f>IFERROR(IF(VLOOKUP(D851,#REF!,2,0)="O",0,IF(VLOOKUP(D851,#REF!,2,0)="T",1,0)),"ERROR")</f>
        <v>ERROR</v>
      </c>
    </row>
    <row r="839" spans="2:5" x14ac:dyDescent="0.2">
      <c r="B839" s="14" t="s">
        <v>575</v>
      </c>
      <c r="C839" s="15" t="s">
        <v>741</v>
      </c>
      <c r="D839" s="16" t="str">
        <f>LEFT(ActiveFunds!$C839,5)</f>
        <v>19C-1</v>
      </c>
      <c r="E839" t="str">
        <f>IFERROR(IF(VLOOKUP(D852,#REF!,2,0)="O",0,IF(VLOOKUP(D852,#REF!,2,0)="T",1,0)),"ERROR")</f>
        <v>ERROR</v>
      </c>
    </row>
    <row r="840" spans="2:5" x14ac:dyDescent="0.2">
      <c r="B840" s="12" t="s">
        <v>575</v>
      </c>
      <c r="C840" s="13" t="s">
        <v>742</v>
      </c>
      <c r="D840" s="17" t="str">
        <f>LEFT(ActiveFunds!$C840,5)</f>
        <v>19G-1</v>
      </c>
      <c r="E840" t="str">
        <f>IFERROR(IF(VLOOKUP(D853,#REF!,2,0)="O",0,IF(VLOOKUP(D853,#REF!,2,0)="T",1,0)),"ERROR")</f>
        <v>ERROR</v>
      </c>
    </row>
    <row r="841" spans="2:5" x14ac:dyDescent="0.2">
      <c r="B841" s="14" t="s">
        <v>575</v>
      </c>
      <c r="C841" s="15" t="s">
        <v>769</v>
      </c>
      <c r="D841" s="16" t="str">
        <f>LEFT(ActiveFunds!$C841,5)</f>
        <v>216-1</v>
      </c>
      <c r="E841" t="str">
        <f>IFERROR(IF(VLOOKUP(D854,#REF!,2,0)="O",0,IF(VLOOKUP(D854,#REF!,2,0)="T",1,0)),"ERROR")</f>
        <v>ERROR</v>
      </c>
    </row>
    <row r="842" spans="2:5" x14ac:dyDescent="0.2">
      <c r="B842" s="12" t="s">
        <v>575</v>
      </c>
      <c r="C842" s="13" t="s">
        <v>786</v>
      </c>
      <c r="D842" s="17" t="str">
        <f>LEFT(ActiveFunds!$C842,5)</f>
        <v>268-1</v>
      </c>
      <c r="E842" t="str">
        <f>IFERROR(IF(VLOOKUP(D855,#REF!,2,0)="O",0,IF(VLOOKUP(D855,#REF!,2,0)="T",1,0)),"ERROR")</f>
        <v>ERROR</v>
      </c>
    </row>
    <row r="843" spans="2:5" x14ac:dyDescent="0.2">
      <c r="B843" s="14" t="s">
        <v>575</v>
      </c>
      <c r="C843" s="15" t="s">
        <v>803</v>
      </c>
      <c r="D843" s="16" t="str">
        <f>LEFT(ActiveFunds!$C843,5)</f>
        <v>411-6</v>
      </c>
      <c r="E843" t="str">
        <f>IFERROR(IF(VLOOKUP(D856,#REF!,2,0)="O",0,IF(VLOOKUP(D856,#REF!,2,0)="T",1,0)),"ERROR")</f>
        <v>ERROR</v>
      </c>
    </row>
    <row r="844" spans="2:5" x14ac:dyDescent="0.2">
      <c r="B844" s="12" t="s">
        <v>575</v>
      </c>
      <c r="C844" s="13" t="s">
        <v>835</v>
      </c>
      <c r="D844" s="17" t="str">
        <f>LEFT(ActiveFunds!$C844,5)</f>
        <v>513-1</v>
      </c>
      <c r="E844" t="str">
        <f>IFERROR(IF(VLOOKUP(D857,#REF!,2,0)="O",0,IF(VLOOKUP(D857,#REF!,2,0)="T",1,0)),"ERROR")</f>
        <v>ERROR</v>
      </c>
    </row>
    <row r="845" spans="2:5" x14ac:dyDescent="0.2">
      <c r="B845" s="14" t="s">
        <v>575</v>
      </c>
      <c r="C845" s="15" t="s">
        <v>850</v>
      </c>
      <c r="D845" s="16" t="str">
        <f>LEFT(ActiveFunds!$C845,5)</f>
        <v>566-1</v>
      </c>
      <c r="E845" t="str">
        <f>IFERROR(IF(VLOOKUP(D858,#REF!,2,0)="O",0,IF(VLOOKUP(D858,#REF!,2,0)="T",1,0)),"ERROR")</f>
        <v>ERROR</v>
      </c>
    </row>
    <row r="846" spans="2:5" x14ac:dyDescent="0.2">
      <c r="B846" s="12" t="s">
        <v>575</v>
      </c>
      <c r="C846" s="13" t="s">
        <v>875</v>
      </c>
      <c r="D846" s="17" t="str">
        <f>LEFT(ActiveFunds!$C846,5)</f>
        <v>830-1</v>
      </c>
      <c r="E846" t="str">
        <f>IFERROR(IF(VLOOKUP(D859,#REF!,2,0)="O",0,IF(VLOOKUP(D859,#REF!,2,0)="T",1,0)),"ERROR")</f>
        <v>ERROR</v>
      </c>
    </row>
    <row r="847" spans="2:5" x14ac:dyDescent="0.2">
      <c r="B847" s="14" t="s">
        <v>577</v>
      </c>
      <c r="C847" s="15" t="s">
        <v>167</v>
      </c>
      <c r="D847" s="16" t="str">
        <f>LEFT(ActiveFunds!$C847,5)</f>
        <v>001-1</v>
      </c>
      <c r="E847" t="str">
        <f>IFERROR(IF(VLOOKUP(D860,#REF!,2,0)="O",0,IF(VLOOKUP(D860,#REF!,2,0)="T",1,0)),"ERROR")</f>
        <v>ERROR</v>
      </c>
    </row>
    <row r="848" spans="2:5" x14ac:dyDescent="0.2">
      <c r="B848" s="12" t="s">
        <v>577</v>
      </c>
      <c r="C848" s="13" t="s">
        <v>172</v>
      </c>
      <c r="D848" s="17" t="str">
        <f>LEFT(ActiveFunds!$C848,5)</f>
        <v>001-2</v>
      </c>
      <c r="E848" t="str">
        <f>IFERROR(IF(VLOOKUP(D861,#REF!,2,0)="O",0,IF(VLOOKUP(D861,#REF!,2,0)="T",1,0)),"ERROR")</f>
        <v>ERROR</v>
      </c>
    </row>
    <row r="849" spans="2:5" x14ac:dyDescent="0.2">
      <c r="B849" s="14" t="s">
        <v>577</v>
      </c>
      <c r="C849" s="15" t="s">
        <v>173</v>
      </c>
      <c r="D849" s="16" t="str">
        <f>LEFT(ActiveFunds!$C849,5)</f>
        <v>001-7</v>
      </c>
      <c r="E849" t="str">
        <f>IFERROR(IF(VLOOKUP(D862,#REF!,2,0)="O",0,IF(VLOOKUP(D862,#REF!,2,0)="T",1,0)),"ERROR")</f>
        <v>ERROR</v>
      </c>
    </row>
    <row r="850" spans="2:5" x14ac:dyDescent="0.2">
      <c r="B850" s="12" t="s">
        <v>577</v>
      </c>
      <c r="C850" s="13" t="s">
        <v>358</v>
      </c>
      <c r="D850" s="17" t="str">
        <f>LEFT(ActiveFunds!$C850,5)</f>
        <v>02R-1</v>
      </c>
      <c r="E850" t="str">
        <f>IFERROR(IF(VLOOKUP(D863,#REF!,2,0)="O",0,IF(VLOOKUP(D863,#REF!,2,0)="T",1,0)),"ERROR")</f>
        <v>ERROR</v>
      </c>
    </row>
    <row r="851" spans="2:5" x14ac:dyDescent="0.2">
      <c r="B851" s="14" t="s">
        <v>577</v>
      </c>
      <c r="C851" s="15" t="s">
        <v>337</v>
      </c>
      <c r="D851" s="16" t="str">
        <f>LEFT(ActiveFunds!$C851,5)</f>
        <v>03K-6</v>
      </c>
      <c r="E851" t="str">
        <f>IFERROR(IF(VLOOKUP(D864,#REF!,2,0)="O",0,IF(VLOOKUP(D864,#REF!,2,0)="T",1,0)),"ERROR")</f>
        <v>ERROR</v>
      </c>
    </row>
    <row r="852" spans="2:5" x14ac:dyDescent="0.2">
      <c r="B852" s="12" t="s">
        <v>577</v>
      </c>
      <c r="C852" s="13" t="s">
        <v>283</v>
      </c>
      <c r="D852" s="17" t="str">
        <f>LEFT(ActiveFunds!$C852,5)</f>
        <v>108-1</v>
      </c>
      <c r="E852" t="str">
        <f>IFERROR(IF(VLOOKUP(D865,#REF!,2,0)="O",0,IF(VLOOKUP(D865,#REF!,2,0)="T",1,0)),"ERROR")</f>
        <v>ERROR</v>
      </c>
    </row>
    <row r="853" spans="2:5" x14ac:dyDescent="0.2">
      <c r="B853" s="14" t="s">
        <v>577</v>
      </c>
      <c r="C853" s="15" t="s">
        <v>623</v>
      </c>
      <c r="D853" s="16" t="str">
        <f>LEFT(ActiveFunds!$C853,5)</f>
        <v>126-6</v>
      </c>
      <c r="E853" t="str">
        <f>IFERROR(IF(VLOOKUP(D866,#REF!,2,0)="O",0,IF(VLOOKUP(D866,#REF!,2,0)="T",1,0)),"ERROR")</f>
        <v>ERROR</v>
      </c>
    </row>
    <row r="854" spans="2:5" x14ac:dyDescent="0.2">
      <c r="B854" s="12" t="s">
        <v>577</v>
      </c>
      <c r="C854" s="13" t="s">
        <v>625</v>
      </c>
      <c r="D854" s="17" t="str">
        <f>LEFT(ActiveFunds!$C854,5)</f>
        <v>128-6</v>
      </c>
      <c r="E854" t="str">
        <f>IFERROR(IF(VLOOKUP(D867,#REF!,2,0)="O",0,IF(VLOOKUP(D867,#REF!,2,0)="T",1,0)),"ERROR")</f>
        <v>ERROR</v>
      </c>
    </row>
    <row r="855" spans="2:5" x14ac:dyDescent="0.2">
      <c r="B855" s="14" t="s">
        <v>577</v>
      </c>
      <c r="C855" s="15" t="s">
        <v>639</v>
      </c>
      <c r="D855" s="16" t="str">
        <f>LEFT(ActiveFunds!$C855,5)</f>
        <v>131-6</v>
      </c>
      <c r="E855" t="str">
        <f>IFERROR(IF(VLOOKUP(D868,#REF!,2,0)="O",0,IF(VLOOKUP(D868,#REF!,2,0)="T",1,0)),"ERROR")</f>
        <v>ERROR</v>
      </c>
    </row>
    <row r="856" spans="2:5" x14ac:dyDescent="0.2">
      <c r="B856" s="12" t="s">
        <v>577</v>
      </c>
      <c r="C856" s="13" t="s">
        <v>705</v>
      </c>
      <c r="D856" s="17" t="str">
        <f>LEFT(ActiveFunds!$C856,5)</f>
        <v>173-1</v>
      </c>
      <c r="E856" t="str">
        <f>IFERROR(IF(VLOOKUP(D869,#REF!,2,0)="O",0,IF(VLOOKUP(D869,#REF!,2,0)="T",1,0)),"ERROR")</f>
        <v>ERROR</v>
      </c>
    </row>
    <row r="857" spans="2:5" x14ac:dyDescent="0.2">
      <c r="B857" s="14" t="s">
        <v>577</v>
      </c>
      <c r="C857" s="15" t="s">
        <v>708</v>
      </c>
      <c r="D857" s="16" t="str">
        <f>LEFT(ActiveFunds!$C857,5)</f>
        <v>176-1</v>
      </c>
      <c r="E857" t="str">
        <f>IFERROR(IF(VLOOKUP(D870,#REF!,2,0)="O",0,IF(VLOOKUP(D870,#REF!,2,0)="T",1,0)),"ERROR")</f>
        <v>ERROR</v>
      </c>
    </row>
    <row r="858" spans="2:5" x14ac:dyDescent="0.2">
      <c r="B858" s="12" t="s">
        <v>577</v>
      </c>
      <c r="C858" s="13" t="s">
        <v>836</v>
      </c>
      <c r="D858" s="17" t="str">
        <f>LEFT(ActiveFunds!$C858,5)</f>
        <v>516-6</v>
      </c>
      <c r="E858" t="str">
        <f>IFERROR(IF(VLOOKUP(D871,#REF!,2,0)="O",0,IF(VLOOKUP(D871,#REF!,2,0)="T",1,0)),"ERROR")</f>
        <v>ERROR</v>
      </c>
    </row>
    <row r="859" spans="2:5" x14ac:dyDescent="0.2">
      <c r="B859" s="14" t="s">
        <v>577</v>
      </c>
      <c r="C859" s="15" t="s">
        <v>860</v>
      </c>
      <c r="D859" s="16" t="str">
        <f>LEFT(ActiveFunds!$C859,5)</f>
        <v>687-6</v>
      </c>
      <c r="E859" t="str">
        <f>IFERROR(IF(VLOOKUP(D872,#REF!,2,0)="O",0,IF(VLOOKUP(D872,#REF!,2,0)="T",1,0)),"ERROR")</f>
        <v>ERROR</v>
      </c>
    </row>
    <row r="860" spans="2:5" x14ac:dyDescent="0.2">
      <c r="B860" s="12" t="s">
        <v>577</v>
      </c>
      <c r="C860" s="13" t="s">
        <v>874</v>
      </c>
      <c r="D860" s="17" t="str">
        <f>LEFT(ActiveFunds!$C860,5)</f>
        <v>823-6</v>
      </c>
      <c r="E860" t="str">
        <f>IFERROR(IF(VLOOKUP(D873,#REF!,2,0)="O",0,IF(VLOOKUP(D873,#REF!,2,0)="T",1,0)),"ERROR")</f>
        <v>ERROR</v>
      </c>
    </row>
    <row r="861" spans="2:5" x14ac:dyDescent="0.2">
      <c r="B861" s="14" t="s">
        <v>579</v>
      </c>
      <c r="C861" s="15" t="s">
        <v>172</v>
      </c>
      <c r="D861" s="16" t="str">
        <f>LEFT(ActiveFunds!$C861,5)</f>
        <v>001-2</v>
      </c>
      <c r="E861" t="str">
        <f>IFERROR(IF(VLOOKUP(D874,#REF!,2,0)="O",0,IF(VLOOKUP(D874,#REF!,2,0)="T",1,0)),"ERROR")</f>
        <v>ERROR</v>
      </c>
    </row>
    <row r="862" spans="2:5" x14ac:dyDescent="0.2">
      <c r="B862" s="12" t="s">
        <v>579</v>
      </c>
      <c r="C862" s="13" t="s">
        <v>173</v>
      </c>
      <c r="D862" s="17" t="str">
        <f>LEFT(ActiveFunds!$C862,5)</f>
        <v>001-7</v>
      </c>
      <c r="E862" t="str">
        <f>IFERROR(IF(VLOOKUP(D875,#REF!,2,0)="O",0,IF(VLOOKUP(D875,#REF!,2,0)="T",1,0)),"ERROR")</f>
        <v>ERROR</v>
      </c>
    </row>
    <row r="863" spans="2:5" x14ac:dyDescent="0.2">
      <c r="B863" s="14" t="s">
        <v>579</v>
      </c>
      <c r="C863" s="15" t="s">
        <v>612</v>
      </c>
      <c r="D863" s="16" t="str">
        <f>LEFT(ActiveFunds!$C863,5)</f>
        <v>119-2</v>
      </c>
      <c r="E863" t="str">
        <f>IFERROR(IF(VLOOKUP(D876,#REF!,2,0)="O",0,IF(VLOOKUP(D876,#REF!,2,0)="T",1,0)),"ERROR")</f>
        <v>ERROR</v>
      </c>
    </row>
    <row r="864" spans="2:5" x14ac:dyDescent="0.2">
      <c r="B864" s="12" t="s">
        <v>579</v>
      </c>
      <c r="C864" s="13" t="s">
        <v>620</v>
      </c>
      <c r="D864" s="17" t="str">
        <f>LEFT(ActiveFunds!$C864,5)</f>
        <v>120-1</v>
      </c>
      <c r="E864" t="str">
        <f>IFERROR(IF(VLOOKUP(D877,#REF!,2,0)="O",0,IF(VLOOKUP(D877,#REF!,2,0)="T",1,0)),"ERROR")</f>
        <v>ERROR</v>
      </c>
    </row>
    <row r="865" spans="2:5" x14ac:dyDescent="0.2">
      <c r="B865" s="14" t="s">
        <v>579</v>
      </c>
      <c r="C865" s="15" t="s">
        <v>642</v>
      </c>
      <c r="D865" s="16" t="str">
        <f>LEFT(ActiveFunds!$C865,5)</f>
        <v>134-1</v>
      </c>
      <c r="E865" t="str">
        <f>IFERROR(IF(VLOOKUP(D878,#REF!,2,0)="O",0,IF(VLOOKUP(D878,#REF!,2,0)="T",1,0)),"ERROR")</f>
        <v>ERROR</v>
      </c>
    </row>
    <row r="866" spans="2:5" x14ac:dyDescent="0.2">
      <c r="B866" s="12" t="s">
        <v>579</v>
      </c>
      <c r="C866" s="13" t="s">
        <v>692</v>
      </c>
      <c r="D866" s="17" t="str">
        <f>LEFT(ActiveFunds!$C866,5)</f>
        <v>16L-6</v>
      </c>
      <c r="E866" t="str">
        <f>IFERROR(IF(VLOOKUP(D879,#REF!,2,0)="O",0,IF(VLOOKUP(D879,#REF!,2,0)="T",1,0)),"ERROR")</f>
        <v>ERROR</v>
      </c>
    </row>
    <row r="867" spans="2:5" x14ac:dyDescent="0.2">
      <c r="B867" s="14" t="s">
        <v>579</v>
      </c>
      <c r="C867" s="15" t="s">
        <v>858</v>
      </c>
      <c r="D867" s="16" t="str">
        <f>LEFT(ActiveFunds!$C867,5)</f>
        <v>620-6</v>
      </c>
      <c r="E867" t="str">
        <f>IFERROR(IF(VLOOKUP(D880,#REF!,2,0)="O",0,IF(VLOOKUP(D880,#REF!,2,0)="T",1,0)),"ERROR")</f>
        <v>ERROR</v>
      </c>
    </row>
    <row r="868" spans="2:5" x14ac:dyDescent="0.2">
      <c r="B868" s="12" t="s">
        <v>579</v>
      </c>
      <c r="C868" s="13" t="s">
        <v>859</v>
      </c>
      <c r="D868" s="17" t="str">
        <f>LEFT(ActiveFunds!$C868,5)</f>
        <v>622-6</v>
      </c>
      <c r="E868" t="str">
        <f>IFERROR(IF(VLOOKUP(D881,#REF!,2,0)="O",0,IF(VLOOKUP(D881,#REF!,2,0)="T",1,0)),"ERROR")</f>
        <v>ERROR</v>
      </c>
    </row>
    <row r="869" spans="2:5" x14ac:dyDescent="0.2">
      <c r="B869" s="14" t="s">
        <v>265</v>
      </c>
      <c r="C869" s="15" t="s">
        <v>167</v>
      </c>
      <c r="D869" s="16" t="str">
        <f>LEFT(ActiveFunds!$C869,5)</f>
        <v>001-1</v>
      </c>
      <c r="E869" t="str">
        <f>IFERROR(IF(VLOOKUP(D882,#REF!,2,0)="O",0,IF(VLOOKUP(D882,#REF!,2,0)="T",1,0)),"ERROR")</f>
        <v>ERROR</v>
      </c>
    </row>
    <row r="870" spans="2:5" x14ac:dyDescent="0.2">
      <c r="B870" s="12" t="s">
        <v>265</v>
      </c>
      <c r="C870" s="13" t="s">
        <v>487</v>
      </c>
      <c r="D870" s="17" t="str">
        <f>LEFT(ActiveFunds!$C870,5)</f>
        <v>060-1</v>
      </c>
      <c r="E870" t="str">
        <f>IFERROR(IF(VLOOKUP(D883,#REF!,2,0)="O",0,IF(VLOOKUP(D883,#REF!,2,0)="T",1,0)),"ERROR")</f>
        <v>ERROR</v>
      </c>
    </row>
    <row r="871" spans="2:5" x14ac:dyDescent="0.2">
      <c r="B871" s="14" t="s">
        <v>265</v>
      </c>
      <c r="C871" s="15" t="s">
        <v>542</v>
      </c>
      <c r="D871" s="16" t="str">
        <f>LEFT(ActiveFunds!$C871,5)</f>
        <v>08A-1</v>
      </c>
      <c r="E871" t="str">
        <f>IFERROR(IF(VLOOKUP(D884,#REF!,2,0)="O",0,IF(VLOOKUP(D884,#REF!,2,0)="T",1,0)),"ERROR")</f>
        <v>ERROR</v>
      </c>
    </row>
    <row r="872" spans="2:5" x14ac:dyDescent="0.2">
      <c r="B872" s="12" t="s">
        <v>265</v>
      </c>
      <c r="C872" s="13" t="s">
        <v>613</v>
      </c>
      <c r="D872" s="17" t="str">
        <f>LEFT(ActiveFunds!$C872,5)</f>
        <v>11A-6</v>
      </c>
      <c r="E872" t="str">
        <f>IFERROR(IF(VLOOKUP(D885,#REF!,2,0)="O",0,IF(VLOOKUP(D885,#REF!,2,0)="T",1,0)),"ERROR")</f>
        <v>ERROR</v>
      </c>
    </row>
    <row r="873" spans="2:5" x14ac:dyDescent="0.2">
      <c r="B873" s="14" t="s">
        <v>265</v>
      </c>
      <c r="C873" s="15" t="s">
        <v>647</v>
      </c>
      <c r="D873" s="16" t="str">
        <f>LEFT(ActiveFunds!$C873,5)</f>
        <v>145-6</v>
      </c>
      <c r="E873" t="str">
        <f>IFERROR(IF(VLOOKUP(D886,#REF!,2,0)="O",0,IF(VLOOKUP(D886,#REF!,2,0)="T",1,0)),"ERROR")</f>
        <v>ERROR</v>
      </c>
    </row>
    <row r="874" spans="2:5" x14ac:dyDescent="0.2">
      <c r="B874" s="12" t="s">
        <v>265</v>
      </c>
      <c r="C874" s="13" t="s">
        <v>653</v>
      </c>
      <c r="D874" s="17" t="str">
        <f>LEFT(ActiveFunds!$C874,5)</f>
        <v>148-6</v>
      </c>
      <c r="E874" t="str">
        <f>IFERROR(IF(VLOOKUP(D887,#REF!,2,0)="O",0,IF(VLOOKUP(D887,#REF!,2,0)="T",1,0)),"ERROR")</f>
        <v>ERROR</v>
      </c>
    </row>
    <row r="875" spans="2:5" x14ac:dyDescent="0.2">
      <c r="B875" s="14" t="s">
        <v>265</v>
      </c>
      <c r="C875" s="15" t="s">
        <v>266</v>
      </c>
      <c r="D875" s="16" t="str">
        <f>LEFT(ActiveFunds!$C875,5)</f>
        <v>149-6</v>
      </c>
      <c r="E875" t="str">
        <f>IFERROR(IF(VLOOKUP(D888,#REF!,2,0)="O",0,IF(VLOOKUP(D888,#REF!,2,0)="T",1,0)),"ERROR")</f>
        <v>ERROR</v>
      </c>
    </row>
    <row r="876" spans="2:5" x14ac:dyDescent="0.2">
      <c r="B876" s="12" t="s">
        <v>265</v>
      </c>
      <c r="C876" s="13" t="s">
        <v>782</v>
      </c>
      <c r="D876" s="17" t="str">
        <f>LEFT(ActiveFunds!$C876,5)</f>
        <v>253-1</v>
      </c>
      <c r="E876" t="str">
        <f>IFERROR(IF(VLOOKUP(D889,#REF!,2,0)="O",0,IF(VLOOKUP(D889,#REF!,2,0)="T",1,0)),"ERROR")</f>
        <v>ERROR</v>
      </c>
    </row>
    <row r="877" spans="2:5" x14ac:dyDescent="0.2">
      <c r="B877" s="14" t="s">
        <v>265</v>
      </c>
      <c r="C877" s="15" t="s">
        <v>810</v>
      </c>
      <c r="D877" s="16" t="str">
        <f>LEFT(ActiveFunds!$C877,5)</f>
        <v>440-6</v>
      </c>
      <c r="E877" t="str">
        <f>IFERROR(IF(VLOOKUP(D890,#REF!,2,0)="O",0,IF(VLOOKUP(D890,#REF!,2,0)="T",1,0)),"ERROR")</f>
        <v>ERROR</v>
      </c>
    </row>
    <row r="878" spans="2:5" x14ac:dyDescent="0.2">
      <c r="B878" s="12" t="s">
        <v>265</v>
      </c>
      <c r="C878" s="13" t="s">
        <v>813</v>
      </c>
      <c r="D878" s="17" t="str">
        <f>LEFT(ActiveFunds!$C878,5)</f>
        <v>443-6</v>
      </c>
      <c r="E878" t="str">
        <f>IFERROR(IF(VLOOKUP(D891,#REF!,2,0)="O",0,IF(VLOOKUP(D891,#REF!,2,0)="T",1,0)),"ERROR")</f>
        <v>ERROR</v>
      </c>
    </row>
    <row r="879" spans="2:5" x14ac:dyDescent="0.2">
      <c r="B879" s="14" t="s">
        <v>265</v>
      </c>
      <c r="C879" s="15" t="s">
        <v>819</v>
      </c>
      <c r="D879" s="16" t="str">
        <f>LEFT(ActiveFunds!$C879,5)</f>
        <v>448-6</v>
      </c>
      <c r="E879" t="str">
        <f>IFERROR(IF(VLOOKUP(D892,#REF!,2,0)="O",0,IF(VLOOKUP(D892,#REF!,2,0)="T",1,0)),"ERROR")</f>
        <v>ERROR</v>
      </c>
    </row>
    <row r="880" spans="2:5" x14ac:dyDescent="0.2">
      <c r="B880" s="12" t="s">
        <v>265</v>
      </c>
      <c r="C880" s="13" t="s">
        <v>821</v>
      </c>
      <c r="D880" s="17" t="str">
        <f>LEFT(ActiveFunds!$C880,5)</f>
        <v>450-6</v>
      </c>
    </row>
    <row r="881" spans="2:4" x14ac:dyDescent="0.2">
      <c r="B881" s="14" t="s">
        <v>265</v>
      </c>
      <c r="C881" s="15" t="s">
        <v>825</v>
      </c>
      <c r="D881" s="16" t="str">
        <f>LEFT(ActiveFunds!$C881,5)</f>
        <v>460-6</v>
      </c>
    </row>
    <row r="882" spans="2:4" x14ac:dyDescent="0.2">
      <c r="B882" s="12" t="s">
        <v>265</v>
      </c>
      <c r="C882" s="13" t="s">
        <v>837</v>
      </c>
      <c r="D882" s="17" t="str">
        <f>LEFT(ActiveFunds!$C882,5)</f>
        <v>522-6</v>
      </c>
    </row>
    <row r="883" spans="2:4" x14ac:dyDescent="0.2">
      <c r="B883" s="14" t="s">
        <v>265</v>
      </c>
      <c r="C883" s="15" t="s">
        <v>838</v>
      </c>
      <c r="D883" s="16" t="str">
        <f>LEFT(ActiveFunds!$C883,5)</f>
        <v>524-6</v>
      </c>
    </row>
    <row r="884" spans="2:4" x14ac:dyDescent="0.2">
      <c r="B884" s="12" t="s">
        <v>265</v>
      </c>
      <c r="C884" s="13" t="s">
        <v>840</v>
      </c>
      <c r="D884" s="17" t="str">
        <f>LEFT(ActiveFunds!$C884,5)</f>
        <v>528-6</v>
      </c>
    </row>
    <row r="885" spans="2:4" x14ac:dyDescent="0.2">
      <c r="B885" s="14" t="s">
        <v>265</v>
      </c>
      <c r="C885" s="15" t="s">
        <v>847</v>
      </c>
      <c r="D885" s="16" t="str">
        <f>LEFT(ActiveFunds!$C885,5)</f>
        <v>561-6</v>
      </c>
    </row>
    <row r="886" spans="2:4" x14ac:dyDescent="0.2">
      <c r="B886" s="12" t="s">
        <v>265</v>
      </c>
      <c r="C886" s="13" t="s">
        <v>851</v>
      </c>
      <c r="D886" s="17" t="str">
        <f>LEFT(ActiveFunds!$C886,5)</f>
        <v>569-6</v>
      </c>
    </row>
    <row r="887" spans="2:4" x14ac:dyDescent="0.2">
      <c r="B887" s="14" t="s">
        <v>265</v>
      </c>
      <c r="C887" s="15" t="s">
        <v>852</v>
      </c>
      <c r="D887" s="16" t="str">
        <f>LEFT(ActiveFunds!$C887,5)</f>
        <v>570-6</v>
      </c>
    </row>
    <row r="888" spans="2:4" x14ac:dyDescent="0.2">
      <c r="B888" s="12" t="s">
        <v>265</v>
      </c>
      <c r="C888" s="13" t="s">
        <v>854</v>
      </c>
      <c r="D888" s="17" t="str">
        <f>LEFT(ActiveFunds!$C888,5)</f>
        <v>573-6</v>
      </c>
    </row>
    <row r="889" spans="2:4" x14ac:dyDescent="0.2">
      <c r="B889" s="14" t="s">
        <v>265</v>
      </c>
      <c r="C889" s="15" t="s">
        <v>880</v>
      </c>
      <c r="D889" s="16" t="str">
        <f>LEFT(ActiveFunds!$C889,5)</f>
        <v>846-6</v>
      </c>
    </row>
    <row r="890" spans="2:4" x14ac:dyDescent="0.2">
      <c r="B890" s="12" t="s">
        <v>265</v>
      </c>
      <c r="C890" s="13" t="s">
        <v>881</v>
      </c>
      <c r="D890" s="17" t="str">
        <f>LEFT(ActiveFunds!$C890,5)</f>
        <v>849-6</v>
      </c>
    </row>
    <row r="891" spans="2:4" x14ac:dyDescent="0.2">
      <c r="B891" s="14" t="s">
        <v>265</v>
      </c>
      <c r="C891" s="15" t="s">
        <v>882</v>
      </c>
      <c r="D891" s="16" t="str">
        <f>LEFT(ActiveFunds!$C891,5)</f>
        <v>850-6</v>
      </c>
    </row>
    <row r="892" spans="2:4" x14ac:dyDescent="0.2">
      <c r="B892" s="9" t="s">
        <v>265</v>
      </c>
      <c r="C892" s="7" t="s">
        <v>884</v>
      </c>
      <c r="D892" s="85" t="str">
        <f>LEFT(ActiveFunds!$C892,5)</f>
        <v>859-6</v>
      </c>
    </row>
    <row r="893" spans="2:4" x14ac:dyDescent="0.2">
      <c r="B893" s="14" t="s">
        <v>265</v>
      </c>
      <c r="C893" s="84" t="s">
        <v>885</v>
      </c>
      <c r="D893" s="50" t="str">
        <f>LEFT(ActiveFunds!$C893,5)</f>
        <v>860-6</v>
      </c>
    </row>
  </sheetData>
  <sortState ref="N4:R69">
    <sortCondition ref="N4:N69"/>
    <sortCondition ref="O4:O69"/>
    <sortCondition ref="P4:P69"/>
    <sortCondition ref="Q4:Q69"/>
    <sortCondition ref="R4:R69"/>
  </sortState>
  <dataValidations count="4">
    <dataValidation type="list" allowBlank="1" showInputMessage="1" showErrorMessage="1" sqref="Z29">
      <formula1>IF(AND(LEFT(X13,3)="300",LEFT(Y13,3)="030"),$Z$5:$Z$8,IF(AND(LEFT(X13,3)="300",LEFT(Y13,3)="040"),$Z$9:$Z$12,Z14))</formula1>
    </dataValidation>
    <dataValidation type="list" allowBlank="1" showInputMessage="1" showErrorMessage="1" sqref="X15:X19">
      <formula1>IF(AND(LEFT(X5,3)="300",LEFT(Y5,3)="030"),$Z$5:$Z$8,"")</formula1>
    </dataValidation>
    <dataValidation type="list" allowBlank="1" showInputMessage="1" showErrorMessage="1" sqref="M1">
      <formula1>IF(pgmcheck=1,OFFSET(AgencyProgram,MATCH((AgyCode),AgencyProgram,0)-1,4,COUNTIF(AgencyProgram,AgyCode)),PgmList)</formula1>
    </dataValidation>
    <dataValidation type="list" allowBlank="1" showInputMessage="1" showErrorMessage="1" sqref="H1">
      <formula1>OFFSET(AgencyFund,MATCH((Agency),AgencyFund,0)-1,1,COUNTIF(AgencyFund,Agency))</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G e m i n i   x m l n s = " h t t p : / / g e m i n i / p i v o t c u s t o m i z a t i o n / a 0 7 d 5 f 2 2 - c 2 c 9 - 4 c 4 b - 8 8 1 d - 6 c a b 2 4 b b 8 2 f 4 " > < C u s t o m C o n t e n t > < ! [ C D A T A [ < ? x m l   v e r s i o n = " 1 . 0 "   e n c o d i n g = " u t f - 1 6 " ? > < S e t t i n g s > < H S l i c e r s S h a p e > 0 ; 0 ; 0 ; 0 < / H S l i c e r s S h a p e > < V S l i c e r s S h a p e > 0 ; 0 ; 0 ; 0 < / V S l i c e r s S h a p e > < S l i c e r S h e e t N a m e > S h e e t 1 6 < / S l i c e r S h e e t N a m e > < S A H o s t H a s h > 6 0 5 6 6 4 9 9 5 < / S A H o s t H a s h > < G e m i n i F i e l d L i s t V i s i b l e > T r u e < / G e m i n i F i e l d L i s t V i s i b l e > < / S e t t i n g s > ] ] > < / C u s t o m C o n t e n t > < / G e m i n i > 
</file>

<file path=customXml/item2.xml>��< ? x m l   v e r s i o n = " 1 . 0 "   e n c o d i n g = " U T F - 1 6 " ? > < G e m i n i   x m l n s = " h t t p : / / g e m i n i / p i v o t c u s t o m i z a t i o n / 8 d e 1 c 3 5 c - 4 1 a 0 - 4 f 0 c - 8 5 8 2 - 2 c c b 1 8 6 f 7 1 0 d " > < C u s t o m C o n t e n t > < ! [ C D A T A [ < ? x m l   v e r s i o n = " 1 . 0 "   e n c o d i n g = " u t f - 1 6 " ? > < S e t t i n g s > < H S l i c e r s S h a p e > 0 ; 0 ; 0 ; 0 < / H S l i c e r s S h a p e > < V S l i c e r s S h a p e > 0 ; 0 ; 0 ; 0 < / V S l i c e r s S h a p e > < S l i c e r S h e e t N a m e > S h e e t 1 < / S l i c e r S h e e t N a m e > < S A H o s t H a s h > 9 7 5 4 4 3 5 0 1 < / S A H o s t H a s h > < G e m i n i F i e l d L i s t V i s i b l e > T r u e < / G e m i n i F i e l d L i s t V i s i b l e > < / S e t t i n g s > ] ] > < / C u s t o m C o n t e n t > < / G e m i n i > 
</file>

<file path=customXml/item3.xml>��< ? x m l   v e r s i o n = " 1 . 0 "   e n c o d i n g = " U T F - 1 6 " ? > < G e m i n i   x m l n s = " h t t p : / / g e m i n i / p i v o t c u s t o m i z a t i o n / d 2 5 f 5 3 6 b - 1 1 d 8 - 4 a 3 b - a 5 9 a - 4 a d e d 3 1 0 5 6 e f " > < C u s t o m C o n t e n t > < ! [ C D A T A [ < ? x m l   v e r s i o n = " 1 . 0 "   e n c o d i n g = " u t f - 1 6 " ? > < S e t t i n g s > < H S l i c e r s S h a p e > 0 ; 0 ; 0 ; 0 < / H S l i c e r s S h a p e > < V S l i c e r s S h a p e > 0 ; 0 ; 0 ; 0 < / V S l i c e r s S h a p e > < S l i c e r S h e e t N a m e > S h e e t 1 5 < / S l i c e r S h e e t N a m e > < S A H o s t H a s h > 1 1 1 2 7 3 5 7 9 3 < / S A H o s t H a s h > < G e m i n i F i e l d L i s t V i s i b l e > T r u e < / G e m i n i F i e l d L i s t V i s i b l e > < / S e t t i n g s > ] ] > < / C u s t o m C o n t e n t > < / G e m i n i > 
</file>

<file path=customXml/item4.xml>��< ? x m l   v e r s i o n = " 1 . 0 "   e n c o d i n g = " U T F - 1 6 " ? > < G e m i n i   x m l n s = " h t t p : / / g e m i n i / p i v o t c u s t o m i z a t i o n / 1 a 2 2 6 0 6 6 - 5 a 5 2 - 4 b b 4 - a 0 1 6 - 6 8 4 6 b 0 b d 4 5 0 c " > < C u s t o m C o n t e n t > < ! [ C D A T A [ < ? x m l   v e r s i o n = " 1 . 0 "   e n c o d i n g = " u t f - 1 6 " ? > < S e t t i n g s > < H S l i c e r s S h a p e > 0 ; 0 ; 0 ; 0 < / H S l i c e r s S h a p e > < V S l i c e r s S h a p e > 0 ; 0 ; 0 ; 0 < / V S l i c e r s S h a p e > < S l i c e r S h e e t N a m e > S h e e t 3 < / S l i c e r S h e e t N a m e > < S A H o s t H a s h > 7 8 5 9 7 4 9 7 7 < / S A H o s t H a s h > < G e m i n i F i e l d L i s t V i s i b l e > T r u e < / G e m i n i F i e l d L i s t V i s i b l e > < / S e t t i n g s > ] ] > < / C u s t o m C o n t e n t > < / G e m i n i > 
</file>

<file path=customXml/itemProps1.xml><?xml version="1.0" encoding="utf-8"?>
<ds:datastoreItem xmlns:ds="http://schemas.openxmlformats.org/officeDocument/2006/customXml" ds:itemID="{65A1863D-318B-47E5-A9AC-5C8EE97E61D0}">
  <ds:schemaRefs/>
</ds:datastoreItem>
</file>

<file path=customXml/itemProps2.xml><?xml version="1.0" encoding="utf-8"?>
<ds:datastoreItem xmlns:ds="http://schemas.openxmlformats.org/officeDocument/2006/customXml" ds:itemID="{125E367B-836B-4393-969F-27F5736B9C67}">
  <ds:schemaRefs/>
</ds:datastoreItem>
</file>

<file path=customXml/itemProps3.xml><?xml version="1.0" encoding="utf-8"?>
<ds:datastoreItem xmlns:ds="http://schemas.openxmlformats.org/officeDocument/2006/customXml" ds:itemID="{292711D0-DC7E-408B-969B-26326A319B35}">
  <ds:schemaRefs/>
</ds:datastoreItem>
</file>

<file path=customXml/itemProps4.xml><?xml version="1.0" encoding="utf-8"?>
<ds:datastoreItem xmlns:ds="http://schemas.openxmlformats.org/officeDocument/2006/customXml" ds:itemID="{3F60DB3E-8A0E-4B2E-98F0-0183433852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Information</vt:lpstr>
      <vt:lpstr>FundSplits</vt:lpstr>
      <vt:lpstr>FundSplitsDB</vt:lpstr>
      <vt:lpstr>Agency</vt:lpstr>
      <vt:lpstr>AgencyFund</vt:lpstr>
      <vt:lpstr>AgencyList</vt:lpstr>
      <vt:lpstr>AgencyProgram</vt:lpstr>
      <vt:lpstr>AgencyTop</vt:lpstr>
      <vt:lpstr>AgyChoice</vt:lpstr>
      <vt:lpstr>AgyCode</vt:lpstr>
      <vt:lpstr>AllocationType</vt:lpstr>
      <vt:lpstr>ChckAgyExist</vt:lpstr>
      <vt:lpstr>Clear</vt:lpstr>
      <vt:lpstr>Formulas</vt:lpstr>
      <vt:lpstr>FundList</vt:lpstr>
      <vt:lpstr>MaintPol</vt:lpstr>
      <vt:lpstr>pgmcheck</vt:lpstr>
      <vt:lpstr>pgmComment</vt:lpstr>
      <vt:lpstr>PgmList</vt:lpstr>
      <vt:lpstr>StartFund</vt:lpstr>
      <vt:lpstr>TopFundDB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Feltus, Kevin</dc:creator>
  <cp:lastModifiedBy>Hamilton, Linda (OFM)</cp:lastModifiedBy>
  <cp:lastPrinted>2018-03-23T20:23:08Z</cp:lastPrinted>
  <dcterms:created xsi:type="dcterms:W3CDTF">2013-09-24T20:36:40Z</dcterms:created>
  <dcterms:modified xsi:type="dcterms:W3CDTF">2018-08-13T16:33:25Z</dcterms:modified>
  <cp:contentStatus>Removes separated pension $</cp:contentStatus>
</cp:coreProperties>
</file>