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brian_elliott_cjtc_wa_gov/Documents/BElliott - Lacey/Budget/25-27 Biennium Budget/"/>
    </mc:Choice>
  </mc:AlternateContent>
  <xr:revisionPtr revIDLastSave="4" documentId="8_{94D97D39-D76D-4454-B219-F2C5915DDA26}" xr6:coauthVersionLast="47" xr6:coauthVersionMax="47" xr10:uidLastSave="{32018C51-8C7F-4730-8AFB-A81410976C79}"/>
  <bookViews>
    <workbookView xWindow="57480" yWindow="-120" windowWidth="24240" windowHeight="131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Facilities'!$A$21:$K$21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12" l="1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U32" i="12"/>
  <c r="T32" i="12"/>
  <c r="S32" i="12"/>
  <c r="U11" i="12"/>
  <c r="T11" i="12"/>
  <c r="S11" i="12"/>
  <c r="R11" i="12"/>
  <c r="K23" i="10"/>
  <c r="K36" i="10" s="1"/>
  <c r="K24" i="10"/>
  <c r="K25" i="10"/>
  <c r="K26" i="10"/>
  <c r="K27" i="10"/>
  <c r="K28" i="10"/>
  <c r="K29" i="10"/>
  <c r="K30" i="10"/>
  <c r="K31" i="10"/>
  <c r="K32" i="10"/>
  <c r="K33" i="10"/>
  <c r="K34" i="10"/>
  <c r="K35" i="10"/>
  <c r="K22" i="10"/>
  <c r="K15" i="10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18" i="12"/>
  <c r="Q32" i="12" s="1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10" i="12"/>
  <c r="M36" i="10"/>
  <c r="N36" i="10"/>
  <c r="O36" i="10"/>
  <c r="M16" i="10"/>
  <c r="N16" i="10"/>
  <c r="O16" i="10"/>
  <c r="I36" i="10"/>
  <c r="O32" i="12"/>
  <c r="I32" i="12"/>
  <c r="Z8" i="14"/>
  <c r="Z16" i="14"/>
  <c r="AG8" i="14"/>
  <c r="AG16" i="14"/>
  <c r="AN8" i="14"/>
  <c r="AN16" i="14"/>
  <c r="AU8" i="14"/>
  <c r="AU16" i="14"/>
  <c r="BB8" i="14"/>
  <c r="BB16" i="14"/>
  <c r="S9" i="14"/>
  <c r="T9" i="14"/>
  <c r="U9" i="14"/>
  <c r="S30" i="14"/>
  <c r="T30" i="14"/>
  <c r="U30" i="14"/>
  <c r="O30" i="14"/>
  <c r="I30" i="14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18" i="12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22" i="10"/>
  <c r="BF9" i="12"/>
  <c r="BF10" i="12"/>
  <c r="AX9" i="12"/>
  <c r="AX10" i="12"/>
  <c r="AP9" i="12"/>
  <c r="AP10" i="12"/>
  <c r="Z9" i="12"/>
  <c r="Z10" i="12"/>
  <c r="AH9" i="12"/>
  <c r="AH10" i="12"/>
  <c r="C1" i="10"/>
  <c r="C1" i="14"/>
  <c r="C1" i="12"/>
  <c r="Q30" i="14" l="1"/>
  <c r="T9" i="10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T13" i="10"/>
  <c r="AB13" i="10"/>
  <c r="AJ13" i="10"/>
  <c r="AR13" i="10"/>
  <c r="AZ13" i="10"/>
  <c r="T14" i="10"/>
  <c r="AB14" i="10"/>
  <c r="AJ14" i="10"/>
  <c r="AR14" i="10"/>
  <c r="AZ14" i="10"/>
  <c r="T15" i="10"/>
  <c r="AB15" i="10"/>
  <c r="AJ15" i="10"/>
  <c r="AR15" i="10"/>
  <c r="AZ15" i="10"/>
  <c r="K14" i="10"/>
  <c r="K13" i="10"/>
  <c r="K12" i="10"/>
  <c r="K11" i="10"/>
  <c r="K10" i="10"/>
  <c r="K9" i="10"/>
  <c r="K8" i="10"/>
  <c r="I16" i="10"/>
  <c r="I9" i="14"/>
  <c r="Q9" i="12"/>
  <c r="Q8" i="12"/>
  <c r="N10" i="12"/>
  <c r="N9" i="12"/>
  <c r="N8" i="12"/>
  <c r="AQ32" i="12" l="1"/>
  <c r="AR32" i="12"/>
  <c r="AS32" i="12"/>
  <c r="AT32" i="12"/>
  <c r="AU32" i="12"/>
  <c r="AV32" i="12"/>
  <c r="AW32" i="12"/>
  <c r="AY32" i="12"/>
  <c r="AZ32" i="12"/>
  <c r="BA32" i="12"/>
  <c r="BB32" i="12"/>
  <c r="BC32" i="12"/>
  <c r="BD32" i="12"/>
  <c r="BE32" i="12"/>
  <c r="BF32" i="12"/>
  <c r="BG32" i="12"/>
  <c r="BH32" i="12"/>
  <c r="BI32" i="12"/>
  <c r="BJ32" i="12"/>
  <c r="BK32" i="12"/>
  <c r="Y32" i="12"/>
  <c r="AA32" i="12"/>
  <c r="AB32" i="12"/>
  <c r="AC32" i="12"/>
  <c r="AD32" i="12"/>
  <c r="AE32" i="12"/>
  <c r="AF32" i="12"/>
  <c r="AG32" i="12"/>
  <c r="AI32" i="12"/>
  <c r="AJ32" i="12"/>
  <c r="AK32" i="12"/>
  <c r="AL32" i="12"/>
  <c r="AM32" i="12"/>
  <c r="AN32" i="12"/>
  <c r="AO32" i="12"/>
  <c r="X32" i="12"/>
  <c r="X11" i="12"/>
  <c r="S36" i="10"/>
  <c r="U36" i="10"/>
  <c r="V36" i="10"/>
  <c r="W36" i="10"/>
  <c r="X36" i="10"/>
  <c r="Y36" i="10"/>
  <c r="Z36" i="10"/>
  <c r="AA36" i="10"/>
  <c r="AC36" i="10"/>
  <c r="AD36" i="10"/>
  <c r="AE36" i="10"/>
  <c r="AF36" i="10"/>
  <c r="AG36" i="10"/>
  <c r="AH36" i="10"/>
  <c r="AI36" i="10"/>
  <c r="AK36" i="10"/>
  <c r="AL36" i="10"/>
  <c r="AM36" i="10"/>
  <c r="AN36" i="10"/>
  <c r="AO36" i="10"/>
  <c r="AP36" i="10"/>
  <c r="AQ36" i="10"/>
  <c r="AS36" i="10"/>
  <c r="AT36" i="10"/>
  <c r="AU36" i="10"/>
  <c r="AV36" i="10"/>
  <c r="AW36" i="10"/>
  <c r="AX36" i="10"/>
  <c r="AY36" i="10"/>
  <c r="AZ36" i="10"/>
  <c r="BA36" i="10"/>
  <c r="BB36" i="10"/>
  <c r="BC36" i="10"/>
  <c r="BD36" i="10"/>
  <c r="BE36" i="10"/>
  <c r="R36" i="10"/>
  <c r="S16" i="10"/>
  <c r="U16" i="10"/>
  <c r="V16" i="10"/>
  <c r="W16" i="10"/>
  <c r="X16" i="10"/>
  <c r="Y16" i="10"/>
  <c r="Z16" i="10"/>
  <c r="AA16" i="10"/>
  <c r="AC16" i="10"/>
  <c r="AD16" i="10"/>
  <c r="AE16" i="10"/>
  <c r="AF16" i="10"/>
  <c r="AG16" i="10"/>
  <c r="AH16" i="10"/>
  <c r="AI16" i="10"/>
  <c r="AK16" i="10"/>
  <c r="AL16" i="10"/>
  <c r="AM16" i="10"/>
  <c r="AN16" i="10"/>
  <c r="AO16" i="10"/>
  <c r="AP16" i="10"/>
  <c r="AQ16" i="10"/>
  <c r="AS16" i="10"/>
  <c r="AT16" i="10"/>
  <c r="AU16" i="10"/>
  <c r="AV16" i="10"/>
  <c r="AW16" i="10"/>
  <c r="AX16" i="10"/>
  <c r="AY16" i="10"/>
  <c r="BA16" i="10"/>
  <c r="BB16" i="10"/>
  <c r="BC16" i="10"/>
  <c r="BD16" i="10"/>
  <c r="BE16" i="10"/>
  <c r="R16" i="10"/>
  <c r="T8" i="10"/>
  <c r="AB8" i="10"/>
  <c r="AJ8" i="10"/>
  <c r="AR8" i="10"/>
  <c r="AZ8" i="10"/>
  <c r="K16" i="10"/>
  <c r="AR35" i="10"/>
  <c r="AJ35" i="10"/>
  <c r="AB35" i="10"/>
  <c r="T35" i="10"/>
  <c r="AR34" i="10"/>
  <c r="AJ34" i="10"/>
  <c r="AB34" i="10"/>
  <c r="T34" i="10"/>
  <c r="AR33" i="10"/>
  <c r="AJ33" i="10"/>
  <c r="AB33" i="10"/>
  <c r="T33" i="10"/>
  <c r="AR32" i="10"/>
  <c r="AJ32" i="10"/>
  <c r="AB32" i="10"/>
  <c r="T32" i="10"/>
  <c r="AR31" i="10"/>
  <c r="AJ31" i="10"/>
  <c r="AB31" i="10"/>
  <c r="T31" i="10"/>
  <c r="AR30" i="10"/>
  <c r="AJ30" i="10"/>
  <c r="AB30" i="10"/>
  <c r="T30" i="10"/>
  <c r="AR29" i="10"/>
  <c r="AJ29" i="10"/>
  <c r="AB29" i="10"/>
  <c r="T2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18" i="12"/>
  <c r="AP19" i="12"/>
  <c r="AP20" i="12"/>
  <c r="AP21" i="12"/>
  <c r="AP22" i="12"/>
  <c r="AP23" i="12"/>
  <c r="AP24" i="12"/>
  <c r="AP25" i="12"/>
  <c r="AP26" i="12"/>
  <c r="AP27" i="12"/>
  <c r="AP28" i="12"/>
  <c r="AP29" i="12"/>
  <c r="AP30" i="12"/>
  <c r="AP31" i="12"/>
  <c r="AP18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1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36" i="10" l="1"/>
  <c r="AR36" i="10"/>
  <c r="AR16" i="10"/>
  <c r="AJ16" i="10"/>
  <c r="AB16" i="10"/>
  <c r="T16" i="10"/>
  <c r="AB36" i="10"/>
  <c r="AJ36" i="10"/>
  <c r="AZ16" i="10"/>
  <c r="AG30" i="14"/>
  <c r="AX32" i="12"/>
  <c r="Z32" i="12"/>
  <c r="AH32" i="12"/>
  <c r="AP32" i="12"/>
  <c r="BB30" i="14"/>
  <c r="AU30" i="14"/>
  <c r="AN30" i="14"/>
  <c r="Z30" i="14"/>
  <c r="AG9" i="14"/>
  <c r="AN9" i="14"/>
  <c r="AU9" i="14"/>
  <c r="BB9" i="14"/>
  <c r="Z9" i="14"/>
  <c r="BK11" i="12" l="1"/>
  <c r="BJ11" i="12"/>
  <c r="BI11" i="12"/>
  <c r="BH11" i="12"/>
  <c r="BG11" i="12"/>
  <c r="BE11" i="12"/>
  <c r="BD11" i="12"/>
  <c r="BF8" i="12"/>
  <c r="BC11" i="12"/>
  <c r="BB11" i="12"/>
  <c r="BA11" i="12"/>
  <c r="AZ11" i="12"/>
  <c r="AY11" i="12"/>
  <c r="AW11" i="12"/>
  <c r="AV11" i="12"/>
  <c r="AX8" i="12"/>
  <c r="AU11" i="12"/>
  <c r="AT11" i="12"/>
  <c r="AS11" i="12"/>
  <c r="AR11" i="12"/>
  <c r="AQ11" i="12"/>
  <c r="AO11" i="12"/>
  <c r="AN11" i="12"/>
  <c r="AP8" i="12"/>
  <c r="AM11" i="12"/>
  <c r="AL11" i="12"/>
  <c r="AK11" i="12"/>
  <c r="AJ11" i="12"/>
  <c r="AI11" i="12"/>
  <c r="AG11" i="12"/>
  <c r="AF11" i="12"/>
  <c r="AH8" i="12"/>
  <c r="I11" i="12"/>
  <c r="AA11" i="12"/>
  <c r="AB11" i="12"/>
  <c r="AC11" i="12"/>
  <c r="AD11" i="12"/>
  <c r="AE11" i="12"/>
  <c r="Y11" i="12"/>
  <c r="O11" i="12"/>
  <c r="Z8" i="12"/>
  <c r="BF11" i="12" l="1"/>
  <c r="AX11" i="12"/>
  <c r="AP11" i="12"/>
  <c r="AH11" i="12"/>
  <c r="Z11" i="12"/>
  <c r="Q11" i="12"/>
</calcChain>
</file>

<file path=xl/sharedStrings.xml><?xml version="1.0" encoding="utf-8"?>
<sst xmlns="http://schemas.openxmlformats.org/spreadsheetml/2006/main" count="1064" uniqueCount="233">
  <si>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</si>
  <si>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</si>
  <si>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</si>
  <si>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</si>
  <si>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</si>
  <si>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</si>
  <si>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</si>
  <si>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</si>
  <si>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</si>
  <si>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</si>
  <si>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</si>
  <si>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</si>
  <si>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</si>
  <si>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</si>
  <si>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</si>
  <si>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</si>
  <si>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</si>
  <si>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</si>
  <si>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</si>
  <si>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</si>
  <si>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</si>
  <si>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</si>
  <si>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</si>
  <si>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</si>
  <si>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</si>
  <si>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</si>
  <si>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</si>
  <si>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</si>
  <si>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</si>
  <si>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</si>
  <si>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</si>
  <si>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</si>
  <si>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</si>
  <si>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</si>
  <si>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</si>
  <si>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</si>
  <si>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</si>
  <si>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</si>
  <si>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</si>
  <si>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</si>
  <si>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</si>
  <si>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</si>
  <si>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</si>
  <si>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</si>
  <si>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</si>
  <si>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</si>
  <si>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</si>
  <si>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</si>
  <si>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</si>
  <si>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</si>
  <si>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</si>
  <si>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</si>
  <si>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</si>
  <si>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</si>
  <si>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</si>
  <si>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</si>
  <si>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</si>
  <si>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</si>
  <si>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</si>
  <si>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</si>
  <si>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</si>
  <si>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</si>
  <si>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</si>
  <si>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</si>
  <si>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</si>
  <si>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</si>
  <si>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</si>
  <si>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</si>
  <si>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</si>
  <si>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</si>
  <si>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</si>
  <si>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</si>
  <si>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</si>
  <si>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</si>
  <si>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</si>
  <si>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</si>
  <si>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</si>
  <si>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</si>
  <si>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</si>
  <si>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</si>
  <si>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</si>
  <si>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</si>
  <si>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</si>
  <si>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</si>
  <si>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</si>
  <si>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</si>
  <si>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</si>
  <si>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</si>
  <si>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</si>
  <si>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</si>
  <si>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</si>
  <si>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</si>
  <si>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</si>
  <si>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</si>
  <si>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</si>
  <si>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</si>
  <si>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</si>
  <si>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</si>
  <si>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</si>
  <si>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</si>
  <si>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</si>
  <si>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</si>
  <si>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</si>
  <si>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</si>
  <si>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</si>
  <si>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</si>
  <si>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</si>
  <si>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</si>
  <si>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</si>
  <si>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</si>
  <si>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</si>
  <si>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</si>
  <si>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</si>
  <si>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</si>
  <si>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</si>
  <si>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</si>
  <si>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</si>
  <si>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</si>
  <si>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</si>
  <si>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</si>
  <si>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</si>
  <si>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</si>
  <si>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</si>
  <si>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</si>
  <si>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</si>
  <si>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</si>
  <si>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</si>
  <si>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</si>
  <si>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</si>
  <si>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</si>
  <si>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</si>
  <si>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</si>
  <si>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</si>
  <si>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</si>
  <si>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</si>
  <si>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</si>
  <si>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</si>
  <si>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</si>
  <si>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</si>
  <si>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</si>
  <si>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</si>
  <si>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</si>
  <si>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</si>
  <si>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</si>
  <si>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</si>
  <si>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</si>
  <si>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227 - Washington State Criminal Justice Training Commission</t>
  </si>
  <si>
    <t>Educational</t>
  </si>
  <si>
    <t>Office</t>
  </si>
  <si>
    <t>Residential</t>
  </si>
  <si>
    <t>Special Use</t>
  </si>
  <si>
    <t>Support</t>
  </si>
  <si>
    <t>A03599</t>
  </si>
  <si>
    <t>227</t>
  </si>
  <si>
    <t>CJT</t>
  </si>
  <si>
    <t>Human Services</t>
  </si>
  <si>
    <t>Cedar Hall</t>
  </si>
  <si>
    <t>18849 Justice Way S</t>
  </si>
  <si>
    <t>Burien</t>
  </si>
  <si>
    <t>King</t>
  </si>
  <si>
    <t>Classroom - 110</t>
  </si>
  <si>
    <t>A04242</t>
  </si>
  <si>
    <t>Madrona</t>
  </si>
  <si>
    <t>295 S 187th Ln</t>
  </si>
  <si>
    <t>Sleeping Room, Apartments, House - 900</t>
  </si>
  <si>
    <t>A04434</t>
  </si>
  <si>
    <t>Facilities</t>
  </si>
  <si>
    <t>190781 1st Pl S</t>
  </si>
  <si>
    <t>Shop - 720</t>
  </si>
  <si>
    <t>A04830</t>
  </si>
  <si>
    <t>Mock City</t>
  </si>
  <si>
    <t>19065 1st Pl S</t>
  </si>
  <si>
    <t>Training Room - 120</t>
  </si>
  <si>
    <t>A04933</t>
  </si>
  <si>
    <t>Evergreen</t>
  </si>
  <si>
    <t>18792 Justice Way S</t>
  </si>
  <si>
    <t>A06266</t>
  </si>
  <si>
    <t>Firing Range</t>
  </si>
  <si>
    <t>18878 Justice Way S</t>
  </si>
  <si>
    <t>Other - Facility - 590</t>
  </si>
  <si>
    <t>A09525</t>
  </si>
  <si>
    <t>Conference Building</t>
  </si>
  <si>
    <t>19010 1st Ave S</t>
  </si>
  <si>
    <t>Office - Administrative - 311</t>
  </si>
  <si>
    <t>A09860</t>
  </si>
  <si>
    <t>Education Building</t>
  </si>
  <si>
    <t>18926 1st Pl S</t>
  </si>
  <si>
    <t>A06230</t>
  </si>
  <si>
    <t>Fiscal Office</t>
  </si>
  <si>
    <t>3060 Willamette Dr NE</t>
  </si>
  <si>
    <t>Lacey</t>
  </si>
  <si>
    <t>Thurston</t>
  </si>
  <si>
    <t>DEL 19-0095</t>
  </si>
  <si>
    <t>A26995</t>
  </si>
  <si>
    <t>Pasco RTC</t>
  </si>
  <si>
    <t>204 W Clark</t>
  </si>
  <si>
    <t>Pasco</t>
  </si>
  <si>
    <t>Franklin</t>
  </si>
  <si>
    <t>DEL 23-0020</t>
  </si>
  <si>
    <t>A27105</t>
  </si>
  <si>
    <t>4400 NE 122nd Ave</t>
  </si>
  <si>
    <t>Vancouver</t>
  </si>
  <si>
    <t>Clark</t>
  </si>
  <si>
    <t>SSL 23-0120</t>
  </si>
  <si>
    <t>No</t>
  </si>
  <si>
    <t>Yes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</si>
  <si>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</si>
  <si>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</si>
  <si>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</si>
  <si>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</si>
  <si>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</si>
  <si>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</si>
  <si>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</si>
  <si>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</si>
  <si>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</si>
  <si>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</si>
  <si>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</si>
  <si>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</si>
  <si>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</si>
  <si>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FISCAL YEAR RENEWAL DATE</t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</si>
  <si>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</si>
  <si>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</si>
  <si>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</si>
  <si>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</si>
  <si>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</si>
  <si>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All owned buildings operating cost increase included in F1-Facility Operations Increase decision package.</t>
  </si>
  <si>
    <t>19405 68th Drive NE Ste A</t>
  </si>
  <si>
    <t>Arlington</t>
  </si>
  <si>
    <t>Snohomish</t>
  </si>
  <si>
    <t>Training - 120</t>
  </si>
  <si>
    <t>SRL 24-0063</t>
  </si>
  <si>
    <t>One-time cost in FY25 for facility renovation included in 2025 supplemental budget capital request.  Facility lease and maintenance funds request in operating budget decision package RF-NW facility rent and utilities.</t>
  </si>
  <si>
    <t>NW Regional Training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</si>
</sst>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0" fillId="0" borderId="0" xfId="0" applyFont="1"/>
    <xf numFmtId="0" fontId="12" fillId="0" borderId="32" xfId="0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3" fillId="5" borderId="32" xfId="0" applyFont="1" applyFill="1" applyBorder="1" applyAlignment="1">
      <alignment vertical="center"/>
    </xf>
    <xf numFmtId="0" fontId="13" fillId="5" borderId="37" xfId="0" applyFont="1" applyFill="1" applyBorder="1" applyAlignment="1">
      <alignment vertical="center"/>
    </xf>
    <xf numFmtId="8" fontId="13" fillId="5" borderId="37" xfId="0" applyNumberFormat="1" applyFont="1" applyFill="1" applyBorder="1" applyAlignment="1">
      <alignment horizontal="right" vertical="center"/>
    </xf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right" vertical="center"/>
    </xf>
    <xf numFmtId="8" fontId="12" fillId="6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/>
    <xf numFmtId="8" fontId="12" fillId="0" borderId="0" xfId="0" applyNumberFormat="1" applyFont="1" applyAlignment="1">
      <alignment horizontal="right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8" borderId="1" xfId="0" applyFont="1" applyFill="1" applyBorder="1"/>
    <xf numFmtId="8" fontId="4" fillId="8" borderId="1" xfId="0" applyNumberFormat="1" applyFont="1" applyFill="1" applyBorder="1"/>
    <xf numFmtId="0" fontId="9" fillId="0" borderId="1" xfId="0" applyFont="1" applyBorder="1"/>
    <xf numFmtId="8" fontId="4" fillId="0" borderId="1" xfId="0" applyNumberFormat="1" applyFont="1" applyBorder="1"/>
    <xf numFmtId="0" fontId="10" fillId="9" borderId="0" xfId="0" applyFont="1" applyFill="1" applyAlignment="1">
      <alignment horizontal="left"/>
    </xf>
    <xf numFmtId="0" fontId="9" fillId="9" borderId="0" xfId="0" applyFont="1" applyFill="1"/>
    <xf numFmtId="8" fontId="10" fillId="9" borderId="0" xfId="0" applyNumberFormat="1" applyFont="1" applyFill="1"/>
    <xf numFmtId="0" fontId="10" fillId="0" borderId="0" xfId="0" applyFont="1" applyAlignment="1">
      <alignment horizontal="left"/>
    </xf>
    <xf numFmtId="8" fontId="10" fillId="0" borderId="0" xfId="0" applyNumberFormat="1" applyFont="1"/>
    <xf numFmtId="0" fontId="9" fillId="0" borderId="0" xfId="0" applyFont="1"/>
    <xf numFmtId="0" fontId="14" fillId="0" borderId="0" xfId="3"/>
    <xf numFmtId="0" fontId="16" fillId="0" borderId="42" xfId="0" applyFont="1" applyBorder="1" applyAlignment="1">
      <alignment vertical="top"/>
    </xf>
    <xf numFmtId="0" fontId="17" fillId="0" borderId="43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6" fillId="0" borderId="42" xfId="0" applyFont="1" applyBorder="1" applyAlignment="1">
      <alignment vertical="center"/>
    </xf>
    <xf numFmtId="3" fontId="16" fillId="0" borderId="42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6" fontId="16" fillId="0" borderId="4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10" borderId="0" xfId="0" applyFill="1"/>
    <xf numFmtId="0" fontId="17" fillId="0" borderId="44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41" xfId="0" applyNumberFormat="1" applyBorder="1" applyAlignment="1">
      <alignment horizontal="left"/>
    </xf>
    <xf numFmtId="44" fontId="2" fillId="0" borderId="0" xfId="2" applyFont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1" xfId="0" quotePrefix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0" fontId="6" fillId="0" borderId="0" xfId="0" applyFont="1"/>
    <xf numFmtId="14" fontId="2" fillId="0" borderId="0" xfId="0" applyNumberFormat="1" applyFont="1"/>
    <xf numFmtId="0" fontId="19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0" xfId="0" applyNumberFormat="1"/>
    <xf numFmtId="166" fontId="2" fillId="3" borderId="13" xfId="0" applyNumberFormat="1" applyFont="1" applyFill="1" applyBorder="1" applyAlignment="1">
      <alignment wrapText="1"/>
    </xf>
    <xf numFmtId="166" fontId="10" fillId="3" borderId="6" xfId="0" applyNumberFormat="1" applyFont="1" applyFill="1" applyBorder="1" applyAlignment="1">
      <alignment wrapText="1"/>
    </xf>
    <xf numFmtId="166" fontId="0" fillId="0" borderId="1" xfId="0" applyNumberFormat="1" applyBorder="1" applyAlignment="1">
      <alignment horizontal="left"/>
    </xf>
    <xf numFmtId="166" fontId="1" fillId="0" borderId="0" xfId="2" applyNumberFormat="1" applyFont="1" applyBorder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 wrapText="1"/>
    </xf>
    <xf numFmtId="0" fontId="12" fillId="4" borderId="3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152BA74E-A6FD-443B-BB08-DEADD5B79F6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133350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5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Normal="100" workbookViewId="0">
      <selection activeCell="L8" sqref="L8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146</v>
      </c>
    </row>
    <row r="2" spans="1:8" x14ac:dyDescent="0.25">
      <c r="A2" s="1"/>
    </row>
    <row r="3" spans="1:8" ht="15.75" thickBot="1" x14ac:dyDescent="0.3"/>
    <row r="4" spans="1:8" ht="15.75" thickBot="1" x14ac:dyDescent="0.3">
      <c r="A4" s="36" t="s">
        <v>137</v>
      </c>
      <c r="B4" s="37"/>
      <c r="C4" s="38"/>
      <c r="D4" s="36" t="s">
        <v>138</v>
      </c>
      <c r="E4" s="37"/>
      <c r="F4" s="38"/>
      <c r="G4" s="47" t="s">
        <v>139</v>
      </c>
      <c r="H4" s="46"/>
    </row>
    <row r="5" spans="1:8" ht="15.75" thickBot="1" x14ac:dyDescent="0.3">
      <c r="A5" s="39" t="s">
        <v>126</v>
      </c>
      <c r="B5" s="40">
        <v>8</v>
      </c>
      <c r="C5" s="38"/>
      <c r="D5" s="39" t="s">
        <v>127</v>
      </c>
      <c r="E5" s="41">
        <v>3</v>
      </c>
      <c r="F5" s="38"/>
      <c r="G5" s="39" t="s">
        <v>140</v>
      </c>
      <c r="H5" s="41"/>
    </row>
    <row r="6" spans="1:8" ht="15.75" thickBot="1" x14ac:dyDescent="0.3">
      <c r="A6" s="39" t="s">
        <v>128</v>
      </c>
      <c r="B6" s="40">
        <v>159994</v>
      </c>
      <c r="C6" s="38"/>
      <c r="D6" s="39" t="s">
        <v>129</v>
      </c>
      <c r="E6" s="41">
        <v>0</v>
      </c>
      <c r="F6" s="38"/>
      <c r="G6" s="39" t="s">
        <v>141</v>
      </c>
      <c r="H6" s="40"/>
    </row>
    <row r="7" spans="1:8" ht="15.75" thickBot="1" x14ac:dyDescent="0.3">
      <c r="C7" s="38"/>
      <c r="D7" s="39" t="s">
        <v>131</v>
      </c>
      <c r="E7" s="41">
        <v>0</v>
      </c>
      <c r="F7" s="38"/>
      <c r="G7" s="39" t="s">
        <v>142</v>
      </c>
      <c r="H7" s="42"/>
    </row>
    <row r="8" spans="1:8" ht="15.75" thickBot="1" x14ac:dyDescent="0.3">
      <c r="C8" s="38"/>
      <c r="D8" s="39" t="s">
        <v>132</v>
      </c>
      <c r="E8" s="40">
        <v>36120</v>
      </c>
      <c r="F8" s="38"/>
      <c r="G8" s="39" t="s">
        <v>143</v>
      </c>
      <c r="H8" s="41"/>
    </row>
    <row r="9" spans="1:8" ht="15.75" thickBot="1" x14ac:dyDescent="0.3">
      <c r="C9" s="38"/>
      <c r="D9" s="39" t="s">
        <v>133</v>
      </c>
      <c r="E9" s="42">
        <v>129156</v>
      </c>
      <c r="F9" s="38"/>
      <c r="G9" s="39" t="s">
        <v>144</v>
      </c>
      <c r="H9" s="41"/>
    </row>
    <row r="10" spans="1:8" ht="15.75" thickBot="1" x14ac:dyDescent="0.3">
      <c r="C10" s="38"/>
      <c r="D10" s="39" t="s">
        <v>134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135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130</v>
      </c>
      <c r="B12" s="46"/>
      <c r="C12" s="38"/>
      <c r="D12" s="36" t="s">
        <v>136</v>
      </c>
      <c r="E12" s="46"/>
      <c r="F12" s="38"/>
      <c r="G12" s="47" t="s">
        <v>145</v>
      </c>
      <c r="H12" s="46"/>
    </row>
    <row r="13" spans="1:8" ht="15.75" thickBot="1" x14ac:dyDescent="0.3">
      <c r="A13" s="39" t="s">
        <v>147</v>
      </c>
      <c r="B13" s="40">
        <v>53619</v>
      </c>
      <c r="C13" s="38"/>
      <c r="D13" s="35" t="s">
        <v>147</v>
      </c>
      <c r="E13" s="40">
        <v>35850</v>
      </c>
      <c r="F13" s="38"/>
      <c r="G13" s="35"/>
      <c r="H13" s="40"/>
    </row>
    <row r="14" spans="1:8" ht="15.75" thickBot="1" x14ac:dyDescent="0.3">
      <c r="A14" s="39" t="s">
        <v>148</v>
      </c>
      <c r="B14" s="40">
        <v>71815</v>
      </c>
      <c r="C14" s="38"/>
      <c r="D14" s="35" t="s">
        <v>148</v>
      </c>
      <c r="E14" s="40">
        <v>270</v>
      </c>
      <c r="F14" s="38"/>
      <c r="G14" s="35"/>
      <c r="H14" s="40"/>
    </row>
    <row r="15" spans="1:8" ht="15.75" thickBot="1" x14ac:dyDescent="0.3">
      <c r="A15" s="39" t="s">
        <v>149</v>
      </c>
      <c r="B15" s="40">
        <v>18428</v>
      </c>
      <c r="C15" s="38"/>
      <c r="D15" s="35"/>
      <c r="E15" s="40"/>
      <c r="F15" s="38"/>
      <c r="G15" s="35"/>
      <c r="H15" s="40"/>
    </row>
    <row r="16" spans="1:8" ht="15.75" thickBot="1" x14ac:dyDescent="0.3">
      <c r="A16" s="39" t="s">
        <v>150</v>
      </c>
      <c r="B16" s="40">
        <v>12932</v>
      </c>
      <c r="C16" s="38"/>
      <c r="D16" s="35"/>
      <c r="E16" s="40"/>
      <c r="F16" s="38"/>
      <c r="G16" s="35"/>
      <c r="H16" s="40"/>
    </row>
    <row r="17" spans="1:8" ht="15.75" thickBot="1" x14ac:dyDescent="0.3">
      <c r="A17" s="39" t="s">
        <v>151</v>
      </c>
      <c r="B17" s="40">
        <v>3200</v>
      </c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MPVwqEFLm7dtatkk8gpczzfVj5nzkZCYvMOghmRY3rSc6PllnDtCVM3uSHDDlg+zlYleAZ7LVcNfTfXludcjiw==" saltValue="kf2SAiUqnAoO3+u3r1xJc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1"/>
  <sheetViews>
    <sheetView showGridLines="0" tabSelected="1" zoomScaleNormal="100" workbookViewId="0">
      <pane ySplit="7" topLeftCell="A8" activePane="bottomLeft" state="frozen"/>
      <selection activeCell="F21" sqref="F21"/>
      <selection pane="bottomLeft" activeCell="AP21" sqref="AN21:AP21"/>
    </sheetView>
  </sheetViews>
  <sheetFormatPr defaultColWidth="9.140625" defaultRowHeight="15" x14ac:dyDescent="0.25"/>
  <cols>
    <col min="1" max="3" width="15.7109375" style="50" customWidth="1"/>
    <col min="4" max="4" width="16.85546875" style="50" bestFit="1" customWidth="1"/>
    <col min="5" max="5" width="32.5703125" style="50" customWidth="1"/>
    <col min="6" max="6" width="22.140625" style="50" bestFit="1" customWidth="1"/>
    <col min="7" max="7" width="13.7109375" style="50" bestFit="1" customWidth="1"/>
    <col min="8" max="8" width="12.42578125" style="50" customWidth="1"/>
    <col min="9" max="9" width="16.140625" style="50" bestFit="1" customWidth="1"/>
    <col min="10" max="10" width="27" style="50" bestFit="1" customWidth="1"/>
    <col min="11" max="11" width="18.28515625" style="50" bestFit="1" customWidth="1"/>
    <col min="12" max="12" width="16.42578125" style="50" bestFit="1" customWidth="1"/>
    <col min="13" max="13" width="14.7109375" style="50" bestFit="1" customWidth="1"/>
    <col min="14" max="14" width="12.7109375" style="50" customWidth="1"/>
    <col min="15" max="15" width="15.85546875" style="50" bestFit="1" customWidth="1"/>
    <col min="16" max="16" width="12.42578125" style="50" customWidth="1"/>
    <col min="17" max="17" width="24.42578125" style="50" customWidth="1"/>
    <col min="18" max="18" width="19.7109375" style="50" customWidth="1"/>
    <col min="19" max="65" width="12.28515625" style="50" customWidth="1"/>
    <col min="66" max="66" width="65.5703125" style="50" customWidth="1"/>
    <col min="67" max="16384" width="9.140625" style="50"/>
  </cols>
  <sheetData>
    <row r="1" spans="1:66" x14ac:dyDescent="0.25">
      <c r="A1" s="1" t="s">
        <v>0</v>
      </c>
      <c r="B1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88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N2" s="51"/>
      <c r="AO2" s="51"/>
      <c r="AP2" s="51"/>
      <c r="AV2" s="51"/>
      <c r="AW2" s="51"/>
      <c r="AX2" s="51"/>
      <c r="BD2" s="51"/>
      <c r="BE2" s="51"/>
      <c r="BF2" s="51"/>
    </row>
    <row r="3" spans="1:66" x14ac:dyDescent="0.25">
      <c r="A3" s="89" t="s">
        <v>2</v>
      </c>
      <c r="B3" s="90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1"/>
      <c r="Y3" s="51"/>
      <c r="Z3" s="51"/>
      <c r="AA3" s="51"/>
      <c r="AB3" s="51"/>
      <c r="AC3" s="51"/>
      <c r="AD3" s="51"/>
      <c r="AF3" s="51"/>
      <c r="AG3" s="51"/>
      <c r="AH3" s="51"/>
      <c r="AN3" s="51"/>
      <c r="AO3" s="51"/>
      <c r="AP3" s="51"/>
      <c r="AV3" s="51"/>
      <c r="AW3" s="51"/>
      <c r="AX3" s="51"/>
      <c r="BD3" s="51"/>
      <c r="BE3" s="51"/>
      <c r="BF3" s="51"/>
    </row>
    <row r="4" spans="1:66" x14ac:dyDescent="0.25">
      <c r="A4"/>
      <c r="B4" s="16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N4" s="51"/>
      <c r="AO4" s="51"/>
      <c r="AP4" s="51"/>
      <c r="AV4" s="51"/>
      <c r="AW4" s="51"/>
      <c r="AX4" s="51"/>
      <c r="BD4" s="51"/>
      <c r="BE4" s="51"/>
      <c r="BF4" s="51"/>
    </row>
    <row r="5" spans="1:66" s="49" customForma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31" t="s">
        <v>4</v>
      </c>
      <c r="R5" s="53" t="s">
        <v>5</v>
      </c>
      <c r="S5" s="240"/>
      <c r="T5" s="245"/>
      <c r="U5" s="241"/>
      <c r="V5" s="240" t="s">
        <v>6</v>
      </c>
      <c r="W5" s="241"/>
      <c r="X5" s="236" t="s">
        <v>7</v>
      </c>
      <c r="Y5" s="236"/>
      <c r="Z5" s="236"/>
      <c r="AA5" s="54" t="s">
        <v>8</v>
      </c>
      <c r="AB5" s="236" t="s">
        <v>9</v>
      </c>
      <c r="AC5" s="236"/>
      <c r="AD5" s="236"/>
      <c r="AE5" s="54" t="s">
        <v>10</v>
      </c>
      <c r="AF5" s="236" t="s">
        <v>11</v>
      </c>
      <c r="AG5" s="236"/>
      <c r="AH5" s="236"/>
      <c r="AI5" s="54" t="s">
        <v>8</v>
      </c>
      <c r="AJ5" s="236" t="s">
        <v>9</v>
      </c>
      <c r="AK5" s="236"/>
      <c r="AL5" s="236"/>
      <c r="AM5" s="54" t="s">
        <v>10</v>
      </c>
      <c r="AN5" s="236" t="s">
        <v>11</v>
      </c>
      <c r="AO5" s="236"/>
      <c r="AP5" s="236"/>
      <c r="AQ5" s="54" t="s">
        <v>8</v>
      </c>
      <c r="AR5" s="236" t="s">
        <v>9</v>
      </c>
      <c r="AS5" s="236"/>
      <c r="AT5" s="236"/>
      <c r="AU5" s="54" t="s">
        <v>10</v>
      </c>
      <c r="AV5" s="236" t="s">
        <v>11</v>
      </c>
      <c r="AW5" s="236"/>
      <c r="AX5" s="236"/>
      <c r="AY5" s="54" t="s">
        <v>8</v>
      </c>
      <c r="AZ5" s="236" t="s">
        <v>9</v>
      </c>
      <c r="BA5" s="236"/>
      <c r="BB5" s="236"/>
      <c r="BC5" s="54" t="s">
        <v>10</v>
      </c>
      <c r="BD5" s="236" t="s">
        <v>11</v>
      </c>
      <c r="BE5" s="236"/>
      <c r="BF5" s="236"/>
      <c r="BG5" s="54" t="s">
        <v>8</v>
      </c>
      <c r="BH5" s="236" t="s">
        <v>9</v>
      </c>
      <c r="BI5" s="236"/>
      <c r="BJ5" s="236"/>
      <c r="BK5" s="54" t="s">
        <v>10</v>
      </c>
      <c r="BL5" s="240"/>
      <c r="BM5" s="245"/>
      <c r="BN5" s="241"/>
    </row>
    <row r="6" spans="1:66" s="107" customFormat="1" ht="14.45" customHeight="1" x14ac:dyDescent="0.25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4" t="s">
        <v>20</v>
      </c>
      <c r="J6" s="234" t="s">
        <v>21</v>
      </c>
      <c r="K6" s="233" t="s">
        <v>22</v>
      </c>
      <c r="L6" s="233" t="s">
        <v>23</v>
      </c>
      <c r="M6" s="233" t="s">
        <v>24</v>
      </c>
      <c r="N6" s="235" t="s">
        <v>219</v>
      </c>
      <c r="O6" s="233" t="s">
        <v>25</v>
      </c>
      <c r="P6" s="233" t="s">
        <v>26</v>
      </c>
      <c r="Q6" s="233" t="s">
        <v>27</v>
      </c>
      <c r="R6" s="150"/>
      <c r="S6" s="237" t="s">
        <v>28</v>
      </c>
      <c r="T6" s="238"/>
      <c r="U6" s="239"/>
      <c r="V6" s="243"/>
      <c r="W6" s="244"/>
      <c r="X6" s="237" t="s">
        <v>29</v>
      </c>
      <c r="Y6" s="238"/>
      <c r="Z6" s="238"/>
      <c r="AA6" s="238"/>
      <c r="AB6" s="238"/>
      <c r="AC6" s="238"/>
      <c r="AD6" s="238"/>
      <c r="AE6" s="239"/>
      <c r="AF6" s="237" t="s">
        <v>30</v>
      </c>
      <c r="AG6" s="238"/>
      <c r="AH6" s="238"/>
      <c r="AI6" s="238"/>
      <c r="AJ6" s="238"/>
      <c r="AK6" s="238"/>
      <c r="AL6" s="238"/>
      <c r="AM6" s="239"/>
      <c r="AN6" s="237" t="s">
        <v>31</v>
      </c>
      <c r="AO6" s="238"/>
      <c r="AP6" s="238"/>
      <c r="AQ6" s="238"/>
      <c r="AR6" s="238"/>
      <c r="AS6" s="238"/>
      <c r="AT6" s="238"/>
      <c r="AU6" s="239"/>
      <c r="AV6" s="237" t="s">
        <v>32</v>
      </c>
      <c r="AW6" s="238"/>
      <c r="AX6" s="238"/>
      <c r="AY6" s="238"/>
      <c r="AZ6" s="238"/>
      <c r="BA6" s="238"/>
      <c r="BB6" s="238"/>
      <c r="BC6" s="239"/>
      <c r="BD6" s="237" t="s">
        <v>33</v>
      </c>
      <c r="BE6" s="238"/>
      <c r="BF6" s="238"/>
      <c r="BG6" s="238"/>
      <c r="BH6" s="238"/>
      <c r="BI6" s="238"/>
      <c r="BJ6" s="238"/>
      <c r="BK6" s="239"/>
      <c r="BL6" s="56"/>
      <c r="BM6" s="56"/>
      <c r="BN6" s="56"/>
    </row>
    <row r="7" spans="1:66" s="151" customFormat="1" ht="75" x14ac:dyDescent="0.25">
      <c r="A7" s="233"/>
      <c r="B7" s="233"/>
      <c r="C7" s="233"/>
      <c r="D7" s="233"/>
      <c r="E7" s="233"/>
      <c r="F7" s="233"/>
      <c r="G7" s="233"/>
      <c r="H7" s="233"/>
      <c r="I7" s="234"/>
      <c r="J7" s="234"/>
      <c r="K7" s="233"/>
      <c r="L7" s="233"/>
      <c r="M7" s="233"/>
      <c r="N7" s="235"/>
      <c r="O7" s="233"/>
      <c r="P7" s="233"/>
      <c r="Q7" s="233"/>
      <c r="R7" s="109" t="s">
        <v>34</v>
      </c>
      <c r="S7" s="60" t="s">
        <v>35</v>
      </c>
      <c r="T7" s="60" t="s">
        <v>36</v>
      </c>
      <c r="U7" s="60" t="s">
        <v>37</v>
      </c>
      <c r="V7" s="60" t="s">
        <v>38</v>
      </c>
      <c r="W7" s="60" t="s">
        <v>39</v>
      </c>
      <c r="X7" s="60" t="s">
        <v>40</v>
      </c>
      <c r="Y7" s="60" t="s">
        <v>41</v>
      </c>
      <c r="Z7" s="60" t="s">
        <v>42</v>
      </c>
      <c r="AA7" s="60" t="s">
        <v>43</v>
      </c>
      <c r="AB7" s="60" t="s">
        <v>35</v>
      </c>
      <c r="AC7" s="60" t="s">
        <v>36</v>
      </c>
      <c r="AD7" s="60" t="s">
        <v>44</v>
      </c>
      <c r="AE7" s="60" t="s">
        <v>45</v>
      </c>
      <c r="AF7" s="60" t="s">
        <v>40</v>
      </c>
      <c r="AG7" s="60" t="s">
        <v>41</v>
      </c>
      <c r="AH7" s="60" t="s">
        <v>42</v>
      </c>
      <c r="AI7" s="60" t="s">
        <v>43</v>
      </c>
      <c r="AJ7" s="60" t="s">
        <v>35</v>
      </c>
      <c r="AK7" s="60" t="s">
        <v>36</v>
      </c>
      <c r="AL7" s="60" t="s">
        <v>44</v>
      </c>
      <c r="AM7" s="60" t="s">
        <v>45</v>
      </c>
      <c r="AN7" s="60" t="s">
        <v>40</v>
      </c>
      <c r="AO7" s="60" t="s">
        <v>41</v>
      </c>
      <c r="AP7" s="60" t="s">
        <v>42</v>
      </c>
      <c r="AQ7" s="60" t="s">
        <v>43</v>
      </c>
      <c r="AR7" s="60" t="s">
        <v>35</v>
      </c>
      <c r="AS7" s="60" t="s">
        <v>36</v>
      </c>
      <c r="AT7" s="60" t="s">
        <v>44</v>
      </c>
      <c r="AU7" s="60" t="s">
        <v>45</v>
      </c>
      <c r="AV7" s="60" t="s">
        <v>40</v>
      </c>
      <c r="AW7" s="60" t="s">
        <v>41</v>
      </c>
      <c r="AX7" s="60" t="s">
        <v>42</v>
      </c>
      <c r="AY7" s="60" t="s">
        <v>43</v>
      </c>
      <c r="AZ7" s="60" t="s">
        <v>35</v>
      </c>
      <c r="BA7" s="60" t="s">
        <v>36</v>
      </c>
      <c r="BB7" s="60" t="s">
        <v>44</v>
      </c>
      <c r="BC7" s="60" t="s">
        <v>45</v>
      </c>
      <c r="BD7" s="60" t="s">
        <v>40</v>
      </c>
      <c r="BE7" s="60" t="s">
        <v>41</v>
      </c>
      <c r="BF7" s="60" t="s">
        <v>42</v>
      </c>
      <c r="BG7" s="60" t="s">
        <v>43</v>
      </c>
      <c r="BH7" s="60" t="s">
        <v>35</v>
      </c>
      <c r="BI7" s="60" t="s">
        <v>36</v>
      </c>
      <c r="BJ7" s="60" t="s">
        <v>44</v>
      </c>
      <c r="BK7" s="60" t="s">
        <v>45</v>
      </c>
      <c r="BL7" s="61" t="s">
        <v>46</v>
      </c>
      <c r="BM7" s="61" t="s">
        <v>47</v>
      </c>
      <c r="BN7" s="61" t="s">
        <v>48</v>
      </c>
    </row>
    <row r="8" spans="1:66" s="112" customFormat="1" x14ac:dyDescent="0.25">
      <c r="A8" s="162" t="s">
        <v>187</v>
      </c>
      <c r="B8" s="162" t="s">
        <v>153</v>
      </c>
      <c r="C8" s="162" t="s">
        <v>154</v>
      </c>
      <c r="D8" s="100" t="s">
        <v>155</v>
      </c>
      <c r="E8" s="162" t="s">
        <v>188</v>
      </c>
      <c r="F8" s="162" t="s">
        <v>189</v>
      </c>
      <c r="G8" s="162" t="s">
        <v>190</v>
      </c>
      <c r="H8" s="162" t="s">
        <v>191</v>
      </c>
      <c r="I8" s="163">
        <v>270</v>
      </c>
      <c r="J8" s="162" t="s">
        <v>183</v>
      </c>
      <c r="K8" s="162" t="s">
        <v>192</v>
      </c>
      <c r="L8" s="164">
        <v>43831</v>
      </c>
      <c r="M8" s="164">
        <v>45657</v>
      </c>
      <c r="N8" s="100">
        <f t="shared" ref="N8:N10" si="0">IF(MONTH(M8)&lt;6,YEAR(M8),YEAR(M8)+1)</f>
        <v>2025</v>
      </c>
      <c r="O8" s="165">
        <v>6480</v>
      </c>
      <c r="P8" s="162" t="s">
        <v>204</v>
      </c>
      <c r="Q8" s="166">
        <f t="shared" ref="Q8:Q9" si="1">IF(P8="Yes",O8*1,I8*3.56+O8)</f>
        <v>7441.2</v>
      </c>
      <c r="R8" s="67"/>
      <c r="S8" s="153"/>
      <c r="T8" s="153"/>
      <c r="U8" s="153"/>
      <c r="V8" s="63" t="s">
        <v>121</v>
      </c>
      <c r="W8" s="63"/>
      <c r="X8" s="67">
        <v>0</v>
      </c>
      <c r="Y8" s="68"/>
      <c r="Z8" s="69">
        <f>X8+Y8</f>
        <v>0</v>
      </c>
      <c r="AA8" s="68"/>
      <c r="AB8" s="68"/>
      <c r="AC8" s="68"/>
      <c r="AD8" s="68"/>
      <c r="AE8" s="68"/>
      <c r="AF8" s="67">
        <v>7441</v>
      </c>
      <c r="AG8" s="68"/>
      <c r="AH8" s="69">
        <f>AF8+AG8</f>
        <v>7441</v>
      </c>
      <c r="AI8" s="68"/>
      <c r="AJ8" s="68"/>
      <c r="AK8" s="68"/>
      <c r="AL8" s="68"/>
      <c r="AM8" s="68"/>
      <c r="AN8" s="67">
        <v>7441</v>
      </c>
      <c r="AO8" s="68"/>
      <c r="AP8" s="69">
        <f>AN8+AO8</f>
        <v>7441</v>
      </c>
      <c r="AQ8" s="68"/>
      <c r="AR8" s="68"/>
      <c r="AS8" s="68"/>
      <c r="AT8" s="68"/>
      <c r="AU8" s="68"/>
      <c r="AV8" s="67">
        <v>7441</v>
      </c>
      <c r="AW8" s="68"/>
      <c r="AX8" s="69">
        <f>AV8+AW8</f>
        <v>7441</v>
      </c>
      <c r="AY8" s="68"/>
      <c r="AZ8" s="68"/>
      <c r="BA8" s="68"/>
      <c r="BB8" s="68"/>
      <c r="BC8" s="68"/>
      <c r="BD8" s="67">
        <v>7441</v>
      </c>
      <c r="BE8" s="68"/>
      <c r="BF8" s="69">
        <f>BD8+BE8</f>
        <v>7441</v>
      </c>
      <c r="BG8" s="68"/>
      <c r="BH8" s="68"/>
      <c r="BI8" s="68"/>
      <c r="BJ8" s="68"/>
      <c r="BK8" s="68"/>
      <c r="BL8" s="70" t="s">
        <v>204</v>
      </c>
      <c r="BM8" s="70"/>
      <c r="BN8" s="70"/>
    </row>
    <row r="9" spans="1:66" s="112" customFormat="1" x14ac:dyDescent="0.25">
      <c r="A9" s="162" t="s">
        <v>193</v>
      </c>
      <c r="B9" s="162" t="s">
        <v>153</v>
      </c>
      <c r="C9" s="162" t="s">
        <v>154</v>
      </c>
      <c r="D9" s="100" t="s">
        <v>155</v>
      </c>
      <c r="E9" s="162" t="s">
        <v>194</v>
      </c>
      <c r="F9" s="162" t="s">
        <v>195</v>
      </c>
      <c r="G9" s="162" t="s">
        <v>196</v>
      </c>
      <c r="H9" s="162" t="s">
        <v>197</v>
      </c>
      <c r="I9" s="163">
        <v>2656</v>
      </c>
      <c r="J9" s="162" t="s">
        <v>172</v>
      </c>
      <c r="K9" s="162" t="s">
        <v>198</v>
      </c>
      <c r="L9" s="164">
        <v>45047</v>
      </c>
      <c r="M9" s="164">
        <v>46873</v>
      </c>
      <c r="N9" s="100">
        <f t="shared" si="0"/>
        <v>2028</v>
      </c>
      <c r="O9" s="165">
        <v>26676</v>
      </c>
      <c r="P9" s="162" t="s">
        <v>205</v>
      </c>
      <c r="Q9" s="166">
        <f t="shared" si="1"/>
        <v>26676</v>
      </c>
      <c r="R9" s="67"/>
      <c r="S9" s="153"/>
      <c r="T9" s="153"/>
      <c r="U9" s="153"/>
      <c r="V9" s="63" t="s">
        <v>120</v>
      </c>
      <c r="W9" s="63"/>
      <c r="X9" s="67"/>
      <c r="Y9" s="68"/>
      <c r="Z9" s="69">
        <f t="shared" ref="Z9:Z10" si="2">X9+Y9</f>
        <v>0</v>
      </c>
      <c r="AA9" s="68"/>
      <c r="AB9" s="68"/>
      <c r="AC9" s="68"/>
      <c r="AD9" s="68"/>
      <c r="AE9" s="68"/>
      <c r="AF9" s="67">
        <v>26676</v>
      </c>
      <c r="AG9" s="68"/>
      <c r="AH9" s="69">
        <f t="shared" ref="AH9:AH10" si="3">AF9+AG9</f>
        <v>26676</v>
      </c>
      <c r="AI9" s="68"/>
      <c r="AJ9" s="68"/>
      <c r="AK9" s="68"/>
      <c r="AL9" s="68"/>
      <c r="AM9" s="68"/>
      <c r="AN9" s="67">
        <v>26676</v>
      </c>
      <c r="AO9" s="68"/>
      <c r="AP9" s="69">
        <f t="shared" ref="AP9:AP10" si="4">AN9+AO9</f>
        <v>26676</v>
      </c>
      <c r="AQ9" s="68"/>
      <c r="AR9" s="68"/>
      <c r="AS9" s="68"/>
      <c r="AT9" s="68"/>
      <c r="AU9" s="68"/>
      <c r="AV9" s="67">
        <v>26676</v>
      </c>
      <c r="AW9" s="68"/>
      <c r="AX9" s="69">
        <f t="shared" ref="AX9:AX10" si="5">AV9+AW9</f>
        <v>26676</v>
      </c>
      <c r="AY9" s="68"/>
      <c r="AZ9" s="68"/>
      <c r="BA9" s="68"/>
      <c r="BB9" s="68"/>
      <c r="BC9" s="68"/>
      <c r="BD9" s="67">
        <v>26676</v>
      </c>
      <c r="BE9" s="68"/>
      <c r="BF9" s="69">
        <f t="shared" ref="BF9:BF10" si="6">BD9+BE9</f>
        <v>26676</v>
      </c>
      <c r="BG9" s="68"/>
      <c r="BH9" s="68"/>
      <c r="BI9" s="68"/>
      <c r="BJ9" s="68"/>
      <c r="BK9" s="68"/>
      <c r="BL9" s="70" t="s">
        <v>204</v>
      </c>
      <c r="BM9" s="70"/>
      <c r="BN9" s="70"/>
    </row>
    <row r="10" spans="1:66" s="112" customFormat="1" x14ac:dyDescent="0.25">
      <c r="A10" s="162" t="s">
        <v>199</v>
      </c>
      <c r="B10" s="162" t="s">
        <v>153</v>
      </c>
      <c r="C10" s="162" t="s">
        <v>154</v>
      </c>
      <c r="D10" s="100" t="s">
        <v>155</v>
      </c>
      <c r="E10" s="162"/>
      <c r="F10" s="162" t="s">
        <v>200</v>
      </c>
      <c r="G10" s="162" t="s">
        <v>201</v>
      </c>
      <c r="H10" s="162" t="s">
        <v>202</v>
      </c>
      <c r="I10" s="163">
        <v>33194</v>
      </c>
      <c r="J10" s="162" t="s">
        <v>172</v>
      </c>
      <c r="K10" s="162" t="s">
        <v>203</v>
      </c>
      <c r="L10" s="164">
        <v>45261</v>
      </c>
      <c r="M10" s="164">
        <v>46934</v>
      </c>
      <c r="N10" s="100">
        <f t="shared" si="0"/>
        <v>2029</v>
      </c>
      <c r="O10" s="165">
        <v>96000</v>
      </c>
      <c r="P10" s="162" t="s">
        <v>204</v>
      </c>
      <c r="Q10" s="166">
        <f>IF(P10="Yes",O10*1,I10*3.56+O10)</f>
        <v>214170.64</v>
      </c>
      <c r="R10" s="67"/>
      <c r="S10" s="153"/>
      <c r="T10" s="153"/>
      <c r="U10" s="153"/>
      <c r="V10" s="63" t="s">
        <v>120</v>
      </c>
      <c r="W10" s="63"/>
      <c r="X10" s="67"/>
      <c r="Y10" s="68"/>
      <c r="Z10" s="69">
        <f t="shared" si="2"/>
        <v>0</v>
      </c>
      <c r="AA10" s="68"/>
      <c r="AB10" s="68"/>
      <c r="AC10" s="68"/>
      <c r="AD10" s="68"/>
      <c r="AE10" s="68"/>
      <c r="AF10" s="67">
        <v>214171</v>
      </c>
      <c r="AG10" s="68"/>
      <c r="AH10" s="69">
        <f t="shared" si="3"/>
        <v>214171</v>
      </c>
      <c r="AI10" s="68"/>
      <c r="AJ10" s="68"/>
      <c r="AK10" s="68"/>
      <c r="AL10" s="68"/>
      <c r="AM10" s="68"/>
      <c r="AN10" s="67">
        <v>214171</v>
      </c>
      <c r="AO10" s="68"/>
      <c r="AP10" s="69">
        <f t="shared" si="4"/>
        <v>214171</v>
      </c>
      <c r="AQ10" s="68"/>
      <c r="AR10" s="68"/>
      <c r="AS10" s="68"/>
      <c r="AT10" s="68"/>
      <c r="AU10" s="68"/>
      <c r="AV10" s="67">
        <v>214171</v>
      </c>
      <c r="AW10" s="68"/>
      <c r="AX10" s="69">
        <f t="shared" si="5"/>
        <v>214171</v>
      </c>
      <c r="AY10" s="68"/>
      <c r="AZ10" s="68"/>
      <c r="BA10" s="68"/>
      <c r="BB10" s="68"/>
      <c r="BC10" s="68"/>
      <c r="BD10" s="67">
        <v>214171</v>
      </c>
      <c r="BE10" s="68"/>
      <c r="BF10" s="69">
        <f t="shared" si="6"/>
        <v>214171</v>
      </c>
      <c r="BG10" s="68"/>
      <c r="BH10" s="68"/>
      <c r="BI10" s="68"/>
      <c r="BJ10" s="68"/>
      <c r="BK10" s="68"/>
      <c r="BL10" s="70" t="s">
        <v>204</v>
      </c>
      <c r="BM10" s="70"/>
      <c r="BN10" s="70"/>
    </row>
    <row r="11" spans="1:66" s="74" customFormat="1" x14ac:dyDescent="0.25">
      <c r="A11" s="167"/>
      <c r="B11" s="167"/>
      <c r="C11" s="167"/>
      <c r="D11" s="147"/>
      <c r="E11" s="167"/>
      <c r="F11" s="167"/>
      <c r="G11" s="167"/>
      <c r="H11" s="167"/>
      <c r="I11" s="168">
        <f>SUM(I8:I10)</f>
        <v>36120</v>
      </c>
      <c r="J11" s="148"/>
      <c r="K11" s="167"/>
      <c r="L11" s="167"/>
      <c r="M11" s="167"/>
      <c r="N11" s="167"/>
      <c r="O11" s="167">
        <f>SUM(O8:O10)</f>
        <v>129156</v>
      </c>
      <c r="P11" s="167"/>
      <c r="Q11" s="167">
        <f>SUM(Q8:Q10)</f>
        <v>248287.84000000003</v>
      </c>
      <c r="R11" s="74">
        <f t="shared" ref="R11:U11" si="7">SUM(R8:R10)</f>
        <v>0</v>
      </c>
      <c r="S11" s="74">
        <f t="shared" si="7"/>
        <v>0</v>
      </c>
      <c r="T11" s="74">
        <f t="shared" si="7"/>
        <v>0</v>
      </c>
      <c r="U11" s="74">
        <f t="shared" si="7"/>
        <v>0</v>
      </c>
      <c r="V11" s="71"/>
      <c r="W11" s="71"/>
      <c r="X11" s="74">
        <f t="shared" ref="X11:BK11" si="8">SUM(X8:X10)</f>
        <v>0</v>
      </c>
      <c r="Y11" s="74">
        <f t="shared" si="8"/>
        <v>0</v>
      </c>
      <c r="Z11" s="74">
        <f t="shared" si="8"/>
        <v>0</v>
      </c>
      <c r="AA11" s="74">
        <f t="shared" si="8"/>
        <v>0</v>
      </c>
      <c r="AB11" s="74">
        <f t="shared" si="8"/>
        <v>0</v>
      </c>
      <c r="AC11" s="74">
        <f t="shared" si="8"/>
        <v>0</v>
      </c>
      <c r="AD11" s="74">
        <f t="shared" si="8"/>
        <v>0</v>
      </c>
      <c r="AE11" s="74">
        <f t="shared" si="8"/>
        <v>0</v>
      </c>
      <c r="AF11" s="74">
        <f t="shared" si="8"/>
        <v>248288</v>
      </c>
      <c r="AG11" s="74">
        <f t="shared" si="8"/>
        <v>0</v>
      </c>
      <c r="AH11" s="74">
        <f t="shared" si="8"/>
        <v>248288</v>
      </c>
      <c r="AI11" s="74">
        <f t="shared" si="8"/>
        <v>0</v>
      </c>
      <c r="AJ11" s="74">
        <f t="shared" si="8"/>
        <v>0</v>
      </c>
      <c r="AK11" s="74">
        <f t="shared" si="8"/>
        <v>0</v>
      </c>
      <c r="AL11" s="74">
        <f t="shared" si="8"/>
        <v>0</v>
      </c>
      <c r="AM11" s="74">
        <f t="shared" si="8"/>
        <v>0</v>
      </c>
      <c r="AN11" s="74">
        <f t="shared" si="8"/>
        <v>248288</v>
      </c>
      <c r="AO11" s="74">
        <f t="shared" si="8"/>
        <v>0</v>
      </c>
      <c r="AP11" s="74">
        <f t="shared" si="8"/>
        <v>248288</v>
      </c>
      <c r="AQ11" s="74">
        <f t="shared" si="8"/>
        <v>0</v>
      </c>
      <c r="AR11" s="74">
        <f t="shared" si="8"/>
        <v>0</v>
      </c>
      <c r="AS11" s="74">
        <f t="shared" si="8"/>
        <v>0</v>
      </c>
      <c r="AT11" s="74">
        <f t="shared" si="8"/>
        <v>0</v>
      </c>
      <c r="AU11" s="74">
        <f t="shared" si="8"/>
        <v>0</v>
      </c>
      <c r="AV11" s="74">
        <f t="shared" si="8"/>
        <v>248288</v>
      </c>
      <c r="AW11" s="74">
        <f t="shared" si="8"/>
        <v>0</v>
      </c>
      <c r="AX11" s="74">
        <f t="shared" si="8"/>
        <v>248288</v>
      </c>
      <c r="AY11" s="74">
        <f t="shared" si="8"/>
        <v>0</v>
      </c>
      <c r="AZ11" s="74">
        <f t="shared" si="8"/>
        <v>0</v>
      </c>
      <c r="BA11" s="74">
        <f t="shared" si="8"/>
        <v>0</v>
      </c>
      <c r="BB11" s="74">
        <f t="shared" si="8"/>
        <v>0</v>
      </c>
      <c r="BC11" s="74">
        <f t="shared" si="8"/>
        <v>0</v>
      </c>
      <c r="BD11" s="74">
        <f t="shared" si="8"/>
        <v>248288</v>
      </c>
      <c r="BE11" s="74">
        <f t="shared" si="8"/>
        <v>0</v>
      </c>
      <c r="BF11" s="74">
        <f t="shared" si="8"/>
        <v>248288</v>
      </c>
      <c r="BG11" s="74">
        <f t="shared" si="8"/>
        <v>0</v>
      </c>
      <c r="BH11" s="74">
        <f t="shared" si="8"/>
        <v>0</v>
      </c>
      <c r="BI11" s="74">
        <f t="shared" si="8"/>
        <v>0</v>
      </c>
      <c r="BJ11" s="74">
        <f t="shared" si="8"/>
        <v>0</v>
      </c>
      <c r="BK11" s="74">
        <f t="shared" si="8"/>
        <v>0</v>
      </c>
      <c r="BL11" s="71"/>
      <c r="BM11" s="71"/>
      <c r="BN11" s="71"/>
    </row>
    <row r="12" spans="1:66" x14ac:dyDescent="0.25">
      <c r="A12" s="75"/>
      <c r="B12" s="75"/>
      <c r="C12" s="75"/>
      <c r="D12" s="73"/>
      <c r="E12" s="75"/>
      <c r="F12" s="75"/>
      <c r="G12" s="75"/>
      <c r="H12" s="75"/>
      <c r="I12" s="76"/>
      <c r="J12" s="77"/>
    </row>
    <row r="13" spans="1:66" x14ac:dyDescent="0.25">
      <c r="A13" s="154"/>
      <c r="B13" s="154"/>
      <c r="C13" s="154"/>
      <c r="D13" s="73"/>
      <c r="E13" s="75"/>
      <c r="F13" s="75"/>
      <c r="G13" s="75"/>
      <c r="H13" s="75"/>
      <c r="I13" s="76"/>
      <c r="J13" s="77"/>
    </row>
    <row r="14" spans="1:66" x14ac:dyDescent="0.25">
      <c r="A14" s="250" t="s">
        <v>55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79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 t="s">
        <v>55</v>
      </c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 t="s">
        <v>55</v>
      </c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</row>
    <row r="15" spans="1:66" s="49" customFormat="1" x14ac:dyDescent="0.25">
      <c r="A15" s="246" t="s">
        <v>56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106" t="s">
        <v>4</v>
      </c>
      <c r="R15" s="155"/>
      <c r="S15" s="240"/>
      <c r="T15" s="245"/>
      <c r="U15" s="241"/>
      <c r="V15" s="240" t="s">
        <v>6</v>
      </c>
      <c r="W15" s="241"/>
      <c r="X15" s="236" t="s">
        <v>7</v>
      </c>
      <c r="Y15" s="236"/>
      <c r="Z15" s="236"/>
      <c r="AA15" s="54" t="s">
        <v>8</v>
      </c>
      <c r="AB15" s="236" t="s">
        <v>9</v>
      </c>
      <c r="AC15" s="236"/>
      <c r="AD15" s="236"/>
      <c r="AE15" s="54" t="s">
        <v>10</v>
      </c>
      <c r="AF15" s="236" t="s">
        <v>11</v>
      </c>
      <c r="AG15" s="236"/>
      <c r="AH15" s="236"/>
      <c r="AI15" s="54" t="s">
        <v>8</v>
      </c>
      <c r="AJ15" s="236" t="s">
        <v>9</v>
      </c>
      <c r="AK15" s="236"/>
      <c r="AL15" s="236"/>
      <c r="AM15" s="54" t="s">
        <v>10</v>
      </c>
      <c r="AN15" s="236" t="s">
        <v>11</v>
      </c>
      <c r="AO15" s="236"/>
      <c r="AP15" s="236"/>
      <c r="AQ15" s="54" t="s">
        <v>8</v>
      </c>
      <c r="AR15" s="236" t="s">
        <v>9</v>
      </c>
      <c r="AS15" s="236"/>
      <c r="AT15" s="236"/>
      <c r="AU15" s="54" t="s">
        <v>10</v>
      </c>
      <c r="AV15" s="236" t="s">
        <v>11</v>
      </c>
      <c r="AW15" s="236"/>
      <c r="AX15" s="236"/>
      <c r="AY15" s="54" t="s">
        <v>8</v>
      </c>
      <c r="AZ15" s="236" t="s">
        <v>9</v>
      </c>
      <c r="BA15" s="236"/>
      <c r="BB15" s="236"/>
      <c r="BC15" s="54" t="s">
        <v>10</v>
      </c>
      <c r="BD15" s="236" t="s">
        <v>11</v>
      </c>
      <c r="BE15" s="236"/>
      <c r="BF15" s="236"/>
      <c r="BG15" s="54" t="s">
        <v>8</v>
      </c>
      <c r="BH15" s="236" t="s">
        <v>9</v>
      </c>
      <c r="BI15" s="236"/>
      <c r="BJ15" s="236"/>
      <c r="BK15" s="54" t="s">
        <v>10</v>
      </c>
      <c r="BL15" s="240"/>
      <c r="BM15" s="245"/>
      <c r="BN15" s="241"/>
    </row>
    <row r="16" spans="1:66" s="107" customFormat="1" ht="14.45" customHeight="1" x14ac:dyDescent="0.25">
      <c r="A16" s="247" t="s">
        <v>12</v>
      </c>
      <c r="B16" s="247" t="s">
        <v>13</v>
      </c>
      <c r="C16" s="247" t="s">
        <v>14</v>
      </c>
      <c r="D16" s="247" t="s">
        <v>15</v>
      </c>
      <c r="E16" s="247" t="s">
        <v>16</v>
      </c>
      <c r="F16" s="247" t="s">
        <v>17</v>
      </c>
      <c r="G16" s="247" t="s">
        <v>18</v>
      </c>
      <c r="H16" s="247" t="s">
        <v>19</v>
      </c>
      <c r="I16" s="249" t="s">
        <v>20</v>
      </c>
      <c r="J16" s="249" t="s">
        <v>21</v>
      </c>
      <c r="K16" s="247" t="s">
        <v>22</v>
      </c>
      <c r="L16" s="247" t="s">
        <v>23</v>
      </c>
      <c r="M16" s="247" t="s">
        <v>24</v>
      </c>
      <c r="N16" s="248" t="s">
        <v>219</v>
      </c>
      <c r="O16" s="247" t="s">
        <v>25</v>
      </c>
      <c r="P16" s="247" t="s">
        <v>26</v>
      </c>
      <c r="Q16" s="247" t="s">
        <v>57</v>
      </c>
      <c r="R16" s="156"/>
      <c r="S16" s="237" t="s">
        <v>28</v>
      </c>
      <c r="T16" s="238"/>
      <c r="U16" s="239"/>
      <c r="V16" s="243"/>
      <c r="W16" s="244"/>
      <c r="X16" s="237" t="s">
        <v>29</v>
      </c>
      <c r="Y16" s="238"/>
      <c r="Z16" s="238"/>
      <c r="AA16" s="238"/>
      <c r="AB16" s="238"/>
      <c r="AC16" s="238"/>
      <c r="AD16" s="238"/>
      <c r="AE16" s="239"/>
      <c r="AF16" s="237" t="s">
        <v>30</v>
      </c>
      <c r="AG16" s="238"/>
      <c r="AH16" s="238"/>
      <c r="AI16" s="238"/>
      <c r="AJ16" s="238"/>
      <c r="AK16" s="238"/>
      <c r="AL16" s="238"/>
      <c r="AM16" s="239"/>
      <c r="AN16" s="237" t="s">
        <v>31</v>
      </c>
      <c r="AO16" s="238"/>
      <c r="AP16" s="238"/>
      <c r="AQ16" s="238"/>
      <c r="AR16" s="238"/>
      <c r="AS16" s="238"/>
      <c r="AT16" s="238"/>
      <c r="AU16" s="239"/>
      <c r="AV16" s="237" t="s">
        <v>32</v>
      </c>
      <c r="AW16" s="238"/>
      <c r="AX16" s="238"/>
      <c r="AY16" s="238"/>
      <c r="AZ16" s="238"/>
      <c r="BA16" s="238"/>
      <c r="BB16" s="238"/>
      <c r="BC16" s="239"/>
      <c r="BD16" s="237" t="s">
        <v>33</v>
      </c>
      <c r="BE16" s="238"/>
      <c r="BF16" s="238"/>
      <c r="BG16" s="238"/>
      <c r="BH16" s="238"/>
      <c r="BI16" s="238"/>
      <c r="BJ16" s="238"/>
      <c r="BK16" s="239"/>
      <c r="BL16" s="56"/>
      <c r="BM16" s="56"/>
      <c r="BN16" s="56"/>
    </row>
    <row r="17" spans="1:66" s="52" customFormat="1" ht="75" x14ac:dyDescent="0.25">
      <c r="A17" s="247"/>
      <c r="B17" s="247"/>
      <c r="C17" s="247"/>
      <c r="D17" s="247"/>
      <c r="E17" s="247"/>
      <c r="F17" s="247"/>
      <c r="G17" s="247"/>
      <c r="H17" s="247"/>
      <c r="I17" s="249"/>
      <c r="J17" s="249"/>
      <c r="K17" s="247"/>
      <c r="L17" s="247"/>
      <c r="M17" s="247"/>
      <c r="N17" s="248"/>
      <c r="O17" s="247"/>
      <c r="P17" s="247"/>
      <c r="Q17" s="247"/>
      <c r="R17" s="83"/>
      <c r="S17" s="60" t="s">
        <v>35</v>
      </c>
      <c r="T17" s="60" t="s">
        <v>36</v>
      </c>
      <c r="U17" s="60" t="s">
        <v>37</v>
      </c>
      <c r="V17" s="60" t="s">
        <v>38</v>
      </c>
      <c r="W17" s="60" t="s">
        <v>39</v>
      </c>
      <c r="X17" s="60" t="s">
        <v>40</v>
      </c>
      <c r="Y17" s="60" t="s">
        <v>41</v>
      </c>
      <c r="Z17" s="60" t="s">
        <v>42</v>
      </c>
      <c r="AA17" s="60" t="s">
        <v>43</v>
      </c>
      <c r="AB17" s="60" t="s">
        <v>35</v>
      </c>
      <c r="AC17" s="60" t="s">
        <v>36</v>
      </c>
      <c r="AD17" s="60" t="s">
        <v>44</v>
      </c>
      <c r="AE17" s="60" t="s">
        <v>45</v>
      </c>
      <c r="AF17" s="60" t="s">
        <v>40</v>
      </c>
      <c r="AG17" s="60" t="s">
        <v>41</v>
      </c>
      <c r="AH17" s="60" t="s">
        <v>42</v>
      </c>
      <c r="AI17" s="60" t="s">
        <v>43</v>
      </c>
      <c r="AJ17" s="60" t="s">
        <v>35</v>
      </c>
      <c r="AK17" s="60" t="s">
        <v>36</v>
      </c>
      <c r="AL17" s="60" t="s">
        <v>44</v>
      </c>
      <c r="AM17" s="60" t="s">
        <v>45</v>
      </c>
      <c r="AN17" s="60" t="s">
        <v>40</v>
      </c>
      <c r="AO17" s="60" t="s">
        <v>41</v>
      </c>
      <c r="AP17" s="60" t="s">
        <v>42</v>
      </c>
      <c r="AQ17" s="60" t="s">
        <v>43</v>
      </c>
      <c r="AR17" s="60" t="s">
        <v>35</v>
      </c>
      <c r="AS17" s="60" t="s">
        <v>36</v>
      </c>
      <c r="AT17" s="60" t="s">
        <v>44</v>
      </c>
      <c r="AU17" s="60" t="s">
        <v>45</v>
      </c>
      <c r="AV17" s="60" t="s">
        <v>40</v>
      </c>
      <c r="AW17" s="60" t="s">
        <v>41</v>
      </c>
      <c r="AX17" s="60" t="s">
        <v>42</v>
      </c>
      <c r="AY17" s="60" t="s">
        <v>43</v>
      </c>
      <c r="AZ17" s="60" t="s">
        <v>35</v>
      </c>
      <c r="BA17" s="60" t="s">
        <v>36</v>
      </c>
      <c r="BB17" s="60" t="s">
        <v>44</v>
      </c>
      <c r="BC17" s="60" t="s">
        <v>45</v>
      </c>
      <c r="BD17" s="60" t="s">
        <v>40</v>
      </c>
      <c r="BE17" s="60" t="s">
        <v>41</v>
      </c>
      <c r="BF17" s="60" t="s">
        <v>42</v>
      </c>
      <c r="BG17" s="60" t="s">
        <v>43</v>
      </c>
      <c r="BH17" s="60" t="s">
        <v>35</v>
      </c>
      <c r="BI17" s="60" t="s">
        <v>36</v>
      </c>
      <c r="BJ17" s="60" t="s">
        <v>44</v>
      </c>
      <c r="BK17" s="60" t="s">
        <v>45</v>
      </c>
      <c r="BL17" s="61" t="s">
        <v>46</v>
      </c>
      <c r="BM17" s="61" t="s">
        <v>47</v>
      </c>
      <c r="BN17" s="61" t="s">
        <v>48</v>
      </c>
    </row>
    <row r="18" spans="1:66" s="71" customFormat="1" x14ac:dyDescent="0.25">
      <c r="A18" s="62"/>
      <c r="B18" s="152">
        <v>227</v>
      </c>
      <c r="C18" s="152" t="s">
        <v>154</v>
      </c>
      <c r="D18" s="63" t="s">
        <v>155</v>
      </c>
      <c r="E18" s="62" t="s">
        <v>232</v>
      </c>
      <c r="F18" s="62" t="s">
        <v>226</v>
      </c>
      <c r="G18" s="62" t="s">
        <v>227</v>
      </c>
      <c r="H18" s="62" t="s">
        <v>228</v>
      </c>
      <c r="I18" s="64">
        <v>38736</v>
      </c>
      <c r="J18" s="157" t="s">
        <v>229</v>
      </c>
      <c r="K18" s="65" t="s">
        <v>230</v>
      </c>
      <c r="L18" s="232">
        <v>45689</v>
      </c>
      <c r="M18" s="232">
        <v>49521</v>
      </c>
      <c r="N18" s="65">
        <v>2036</v>
      </c>
      <c r="O18" s="68">
        <v>471164.76</v>
      </c>
      <c r="P18" s="65" t="s">
        <v>204</v>
      </c>
      <c r="Q18" s="68">
        <f>IF(P18="Yes",O18*1,I18*3.56+O18)</f>
        <v>609064.92000000004</v>
      </c>
      <c r="R18" s="65"/>
      <c r="S18" s="158"/>
      <c r="T18" s="158"/>
      <c r="U18" s="158"/>
      <c r="V18" s="63" t="s">
        <v>119</v>
      </c>
      <c r="W18" s="65">
        <v>1</v>
      </c>
      <c r="X18" s="68">
        <f>(579745/12)*5</f>
        <v>241560.41666666669</v>
      </c>
      <c r="Y18" s="68"/>
      <c r="Z18" s="69">
        <f>X18+Y18</f>
        <v>241560.41666666669</v>
      </c>
      <c r="AA18" s="68"/>
      <c r="AB18" s="68"/>
      <c r="AC18" s="68"/>
      <c r="AD18" s="68"/>
      <c r="AE18" s="68">
        <v>1081653</v>
      </c>
      <c r="AF18" s="68">
        <v>579745</v>
      </c>
      <c r="AG18" s="68"/>
      <c r="AH18" s="69">
        <f>AF18+AG18</f>
        <v>579745</v>
      </c>
      <c r="AI18" s="68"/>
      <c r="AJ18" s="68"/>
      <c r="AK18" s="68"/>
      <c r="AL18" s="68"/>
      <c r="AM18" s="68"/>
      <c r="AN18" s="68">
        <v>579745</v>
      </c>
      <c r="AO18" s="68"/>
      <c r="AP18" s="69">
        <f>AN18+AO18</f>
        <v>579745</v>
      </c>
      <c r="AQ18" s="68"/>
      <c r="AR18" s="68"/>
      <c r="AS18" s="68"/>
      <c r="AT18" s="68"/>
      <c r="AU18" s="68"/>
      <c r="AV18" s="68">
        <v>579745</v>
      </c>
      <c r="AW18" s="68"/>
      <c r="AX18" s="69">
        <f>AV18+AW18</f>
        <v>579745</v>
      </c>
      <c r="AY18" s="68"/>
      <c r="AZ18" s="68"/>
      <c r="BA18" s="68"/>
      <c r="BB18" s="68"/>
      <c r="BC18" s="68"/>
      <c r="BD18" s="68">
        <v>579745</v>
      </c>
      <c r="BE18" s="68"/>
      <c r="BF18" s="69">
        <f>BD18+BE18</f>
        <v>579745</v>
      </c>
      <c r="BG18" s="68"/>
      <c r="BH18" s="68"/>
      <c r="BI18" s="68"/>
      <c r="BJ18" s="68"/>
      <c r="BK18" s="68">
        <v>579745</v>
      </c>
      <c r="BL18" s="65" t="s">
        <v>205</v>
      </c>
      <c r="BM18" s="65" t="s">
        <v>205</v>
      </c>
      <c r="BN18" s="65" t="s">
        <v>231</v>
      </c>
    </row>
    <row r="19" spans="1:66" s="71" customFormat="1" x14ac:dyDescent="0.25">
      <c r="A19" s="62"/>
      <c r="B19" s="152" t="s">
        <v>206</v>
      </c>
      <c r="C19" s="152" t="s">
        <v>154</v>
      </c>
      <c r="D19" s="63" t="s">
        <v>155</v>
      </c>
      <c r="E19" s="62"/>
      <c r="F19" s="62"/>
      <c r="G19" s="62"/>
      <c r="H19" s="62"/>
      <c r="I19" s="64"/>
      <c r="J19" s="157"/>
      <c r="K19" s="65"/>
      <c r="L19" s="65"/>
      <c r="M19" s="65"/>
      <c r="N19" s="65"/>
      <c r="O19" s="68"/>
      <c r="P19" s="65"/>
      <c r="Q19" s="68">
        <f t="shared" ref="Q19:Q31" si="9">IF(P19="Yes",O19*1,I19*3.56+O19)</f>
        <v>0</v>
      </c>
      <c r="R19" s="65"/>
      <c r="S19" s="158"/>
      <c r="T19" s="158"/>
      <c r="U19" s="158"/>
      <c r="V19" s="63"/>
      <c r="W19" s="65"/>
      <c r="X19" s="68"/>
      <c r="Y19" s="68"/>
      <c r="Z19" s="69">
        <f t="shared" ref="Z19:Z31" si="10">X19+Y19</f>
        <v>0</v>
      </c>
      <c r="AA19" s="68"/>
      <c r="AB19" s="68"/>
      <c r="AC19" s="68"/>
      <c r="AD19" s="68"/>
      <c r="AE19" s="68"/>
      <c r="AF19" s="68"/>
      <c r="AG19" s="68"/>
      <c r="AH19" s="69">
        <f t="shared" ref="AH19:AH31" si="11">AF19+AG19</f>
        <v>0</v>
      </c>
      <c r="AI19" s="68"/>
      <c r="AJ19" s="68"/>
      <c r="AK19" s="68"/>
      <c r="AL19" s="68"/>
      <c r="AM19" s="68"/>
      <c r="AN19" s="68"/>
      <c r="AO19" s="68"/>
      <c r="AP19" s="69">
        <f t="shared" ref="AP19:AP31" si="12">AN19+AO19</f>
        <v>0</v>
      </c>
      <c r="AQ19" s="68"/>
      <c r="AR19" s="68"/>
      <c r="AS19" s="68"/>
      <c r="AT19" s="68"/>
      <c r="AU19" s="68"/>
      <c r="AV19" s="68"/>
      <c r="AW19" s="68"/>
      <c r="AX19" s="69">
        <f t="shared" ref="AX19:AX31" si="13">AV19+AW19</f>
        <v>0</v>
      </c>
      <c r="AY19" s="68"/>
      <c r="AZ19" s="68"/>
      <c r="BA19" s="68"/>
      <c r="BB19" s="68"/>
      <c r="BC19" s="68"/>
      <c r="BD19" s="68"/>
      <c r="BE19" s="68"/>
      <c r="BF19" s="69">
        <f t="shared" ref="BF19:BF31" si="14">BD19+BE19</f>
        <v>0</v>
      </c>
      <c r="BG19" s="68"/>
      <c r="BH19" s="68"/>
      <c r="BI19" s="68"/>
      <c r="BJ19" s="68"/>
      <c r="BK19" s="68"/>
      <c r="BL19" s="65"/>
      <c r="BM19" s="65"/>
      <c r="BN19" s="65"/>
    </row>
    <row r="20" spans="1:66" s="71" customFormat="1" x14ac:dyDescent="0.25">
      <c r="A20" s="62"/>
      <c r="B20" s="152" t="s">
        <v>207</v>
      </c>
      <c r="C20" s="152" t="s">
        <v>154</v>
      </c>
      <c r="D20" s="63" t="s">
        <v>155</v>
      </c>
      <c r="E20" s="62"/>
      <c r="F20" s="62"/>
      <c r="G20" s="62"/>
      <c r="H20" s="62"/>
      <c r="I20" s="64"/>
      <c r="J20" s="157"/>
      <c r="K20" s="65"/>
      <c r="L20" s="65"/>
      <c r="M20" s="65"/>
      <c r="N20" s="65"/>
      <c r="O20" s="68"/>
      <c r="P20" s="65"/>
      <c r="Q20" s="68">
        <f t="shared" si="9"/>
        <v>0</v>
      </c>
      <c r="R20" s="65"/>
      <c r="S20" s="158"/>
      <c r="T20" s="158"/>
      <c r="U20" s="158"/>
      <c r="V20" s="63"/>
      <c r="W20" s="65"/>
      <c r="X20" s="68"/>
      <c r="Y20" s="68"/>
      <c r="Z20" s="69">
        <f t="shared" si="10"/>
        <v>0</v>
      </c>
      <c r="AA20" s="68"/>
      <c r="AB20" s="68"/>
      <c r="AC20" s="68"/>
      <c r="AD20" s="68"/>
      <c r="AE20" s="68"/>
      <c r="AF20" s="68"/>
      <c r="AG20" s="68"/>
      <c r="AH20" s="69">
        <f t="shared" si="11"/>
        <v>0</v>
      </c>
      <c r="AI20" s="68"/>
      <c r="AJ20" s="68"/>
      <c r="AK20" s="68"/>
      <c r="AL20" s="68"/>
      <c r="AM20" s="68"/>
      <c r="AN20" s="68"/>
      <c r="AO20" s="68"/>
      <c r="AP20" s="69">
        <f t="shared" si="12"/>
        <v>0</v>
      </c>
      <c r="AQ20" s="68"/>
      <c r="AR20" s="68"/>
      <c r="AS20" s="68"/>
      <c r="AT20" s="68"/>
      <c r="AU20" s="68"/>
      <c r="AV20" s="68"/>
      <c r="AW20" s="68"/>
      <c r="AX20" s="69">
        <f t="shared" si="13"/>
        <v>0</v>
      </c>
      <c r="AY20" s="68"/>
      <c r="AZ20" s="68"/>
      <c r="BA20" s="68"/>
      <c r="BB20" s="68"/>
      <c r="BC20" s="68"/>
      <c r="BD20" s="68"/>
      <c r="BE20" s="68"/>
      <c r="BF20" s="69">
        <f t="shared" si="14"/>
        <v>0</v>
      </c>
      <c r="BG20" s="68"/>
      <c r="BH20" s="68"/>
      <c r="BI20" s="68"/>
      <c r="BJ20" s="68"/>
      <c r="BK20" s="68"/>
      <c r="BL20" s="65"/>
      <c r="BM20" s="65"/>
      <c r="BN20" s="65"/>
    </row>
    <row r="21" spans="1:66" s="71" customFormat="1" x14ac:dyDescent="0.25">
      <c r="A21" s="62"/>
      <c r="B21" s="152" t="s">
        <v>208</v>
      </c>
      <c r="C21" s="152" t="s">
        <v>154</v>
      </c>
      <c r="D21" s="63" t="s">
        <v>155</v>
      </c>
      <c r="E21" s="62"/>
      <c r="F21" s="62"/>
      <c r="G21" s="62"/>
      <c r="H21" s="62"/>
      <c r="I21" s="64"/>
      <c r="J21" s="157"/>
      <c r="K21" s="65"/>
      <c r="L21" s="65"/>
      <c r="M21" s="65"/>
      <c r="N21" s="65"/>
      <c r="O21" s="68"/>
      <c r="P21" s="65"/>
      <c r="Q21" s="68">
        <f t="shared" si="9"/>
        <v>0</v>
      </c>
      <c r="R21" s="65"/>
      <c r="S21" s="158"/>
      <c r="T21" s="158"/>
      <c r="U21" s="158"/>
      <c r="V21" s="63"/>
      <c r="W21" s="65"/>
      <c r="X21" s="68"/>
      <c r="Y21" s="68"/>
      <c r="Z21" s="69">
        <f t="shared" si="10"/>
        <v>0</v>
      </c>
      <c r="AA21" s="68"/>
      <c r="AB21" s="68"/>
      <c r="AC21" s="68"/>
      <c r="AD21" s="68"/>
      <c r="AE21" s="68"/>
      <c r="AF21" s="68"/>
      <c r="AG21" s="68"/>
      <c r="AH21" s="69">
        <f t="shared" si="11"/>
        <v>0</v>
      </c>
      <c r="AI21" s="68"/>
      <c r="AJ21" s="68"/>
      <c r="AK21" s="68"/>
      <c r="AL21" s="68"/>
      <c r="AM21" s="68"/>
      <c r="AN21" s="68"/>
      <c r="AO21" s="68"/>
      <c r="AP21" s="69">
        <f t="shared" si="12"/>
        <v>0</v>
      </c>
      <c r="AQ21" s="68"/>
      <c r="AR21" s="68"/>
      <c r="AS21" s="68"/>
      <c r="AT21" s="68"/>
      <c r="AU21" s="68"/>
      <c r="AV21" s="68"/>
      <c r="AW21" s="68"/>
      <c r="AX21" s="69">
        <f t="shared" si="13"/>
        <v>0</v>
      </c>
      <c r="AY21" s="68"/>
      <c r="AZ21" s="68"/>
      <c r="BA21" s="68"/>
      <c r="BB21" s="68"/>
      <c r="BC21" s="68"/>
      <c r="BD21" s="68"/>
      <c r="BE21" s="68"/>
      <c r="BF21" s="69">
        <f t="shared" si="14"/>
        <v>0</v>
      </c>
      <c r="BG21" s="68"/>
      <c r="BH21" s="68"/>
      <c r="BI21" s="68"/>
      <c r="BJ21" s="68"/>
      <c r="BK21" s="68"/>
      <c r="BL21" s="65"/>
      <c r="BM21" s="65"/>
      <c r="BN21" s="65"/>
    </row>
    <row r="22" spans="1:66" s="71" customFormat="1" x14ac:dyDescent="0.25">
      <c r="A22" s="62"/>
      <c r="B22" s="152" t="s">
        <v>209</v>
      </c>
      <c r="C22" s="152" t="s">
        <v>154</v>
      </c>
      <c r="D22" s="63" t="s">
        <v>155</v>
      </c>
      <c r="E22" s="62"/>
      <c r="F22" s="62"/>
      <c r="G22" s="62"/>
      <c r="H22" s="62"/>
      <c r="I22" s="64"/>
      <c r="J22" s="159"/>
      <c r="K22" s="160"/>
      <c r="L22" s="160"/>
      <c r="M22" s="65"/>
      <c r="N22" s="65"/>
      <c r="O22" s="68"/>
      <c r="P22" s="65"/>
      <c r="Q22" s="68">
        <f t="shared" si="9"/>
        <v>0</v>
      </c>
      <c r="R22" s="65"/>
      <c r="S22" s="158"/>
      <c r="T22" s="158"/>
      <c r="U22" s="158"/>
      <c r="V22" s="63"/>
      <c r="W22" s="65"/>
      <c r="X22" s="68"/>
      <c r="Y22" s="68"/>
      <c r="Z22" s="69">
        <f t="shared" si="10"/>
        <v>0</v>
      </c>
      <c r="AA22" s="68"/>
      <c r="AB22" s="68"/>
      <c r="AC22" s="68"/>
      <c r="AD22" s="68"/>
      <c r="AE22" s="68"/>
      <c r="AF22" s="68"/>
      <c r="AG22" s="68"/>
      <c r="AH22" s="69">
        <f t="shared" si="11"/>
        <v>0</v>
      </c>
      <c r="AI22" s="68"/>
      <c r="AJ22" s="68"/>
      <c r="AK22" s="68"/>
      <c r="AL22" s="68"/>
      <c r="AM22" s="68"/>
      <c r="AN22" s="68"/>
      <c r="AO22" s="68"/>
      <c r="AP22" s="69">
        <f t="shared" si="12"/>
        <v>0</v>
      </c>
      <c r="AQ22" s="68"/>
      <c r="AR22" s="68"/>
      <c r="AS22" s="68"/>
      <c r="AT22" s="68"/>
      <c r="AU22" s="68"/>
      <c r="AV22" s="68"/>
      <c r="AW22" s="68"/>
      <c r="AX22" s="69">
        <f t="shared" si="13"/>
        <v>0</v>
      </c>
      <c r="AY22" s="68"/>
      <c r="AZ22" s="68"/>
      <c r="BA22" s="68"/>
      <c r="BB22" s="68"/>
      <c r="BC22" s="68"/>
      <c r="BD22" s="68"/>
      <c r="BE22" s="68"/>
      <c r="BF22" s="69">
        <f t="shared" si="14"/>
        <v>0</v>
      </c>
      <c r="BG22" s="68"/>
      <c r="BH22" s="68"/>
      <c r="BI22" s="68"/>
      <c r="BJ22" s="68"/>
      <c r="BK22" s="68"/>
      <c r="BL22" s="65"/>
      <c r="BM22" s="65"/>
      <c r="BN22" s="65"/>
    </row>
    <row r="23" spans="1:66" s="71" customFormat="1" x14ac:dyDescent="0.25">
      <c r="A23" s="62"/>
      <c r="B23" s="152" t="s">
        <v>210</v>
      </c>
      <c r="C23" s="152" t="s">
        <v>154</v>
      </c>
      <c r="D23" s="63" t="s">
        <v>155</v>
      </c>
      <c r="E23" s="62"/>
      <c r="F23" s="62"/>
      <c r="G23" s="62"/>
      <c r="H23" s="62"/>
      <c r="I23" s="64"/>
      <c r="J23" s="157"/>
      <c r="K23" s="157"/>
      <c r="L23" s="157"/>
      <c r="M23" s="65"/>
      <c r="N23" s="65"/>
      <c r="O23" s="68"/>
      <c r="P23" s="65"/>
      <c r="Q23" s="68">
        <f t="shared" si="9"/>
        <v>0</v>
      </c>
      <c r="R23" s="65"/>
      <c r="S23" s="158"/>
      <c r="T23" s="158"/>
      <c r="U23" s="158"/>
      <c r="V23" s="63"/>
      <c r="W23" s="65"/>
      <c r="X23" s="68"/>
      <c r="Y23" s="68"/>
      <c r="Z23" s="69">
        <f t="shared" si="10"/>
        <v>0</v>
      </c>
      <c r="AA23" s="68"/>
      <c r="AB23" s="68"/>
      <c r="AC23" s="68"/>
      <c r="AD23" s="68"/>
      <c r="AE23" s="68"/>
      <c r="AF23" s="68"/>
      <c r="AG23" s="68"/>
      <c r="AH23" s="69">
        <f t="shared" si="11"/>
        <v>0</v>
      </c>
      <c r="AI23" s="68"/>
      <c r="AJ23" s="68"/>
      <c r="AK23" s="68"/>
      <c r="AL23" s="68"/>
      <c r="AM23" s="68"/>
      <c r="AN23" s="68"/>
      <c r="AO23" s="68"/>
      <c r="AP23" s="69">
        <f t="shared" si="12"/>
        <v>0</v>
      </c>
      <c r="AQ23" s="68"/>
      <c r="AR23" s="68"/>
      <c r="AS23" s="68"/>
      <c r="AT23" s="68"/>
      <c r="AU23" s="68"/>
      <c r="AV23" s="68"/>
      <c r="AW23" s="68"/>
      <c r="AX23" s="69">
        <f t="shared" si="13"/>
        <v>0</v>
      </c>
      <c r="AY23" s="68"/>
      <c r="AZ23" s="68"/>
      <c r="BA23" s="68"/>
      <c r="BB23" s="68"/>
      <c r="BC23" s="68"/>
      <c r="BD23" s="68"/>
      <c r="BE23" s="68"/>
      <c r="BF23" s="69">
        <f t="shared" si="14"/>
        <v>0</v>
      </c>
      <c r="BG23" s="68"/>
      <c r="BH23" s="68"/>
      <c r="BI23" s="68"/>
      <c r="BJ23" s="68"/>
      <c r="BK23" s="68"/>
      <c r="BL23" s="65"/>
      <c r="BM23" s="65"/>
      <c r="BN23" s="65"/>
    </row>
    <row r="24" spans="1:66" s="71" customFormat="1" x14ac:dyDescent="0.25">
      <c r="A24" s="62"/>
      <c r="B24" s="152" t="s">
        <v>211</v>
      </c>
      <c r="C24" s="152" t="s">
        <v>154</v>
      </c>
      <c r="D24" s="63" t="s">
        <v>155</v>
      </c>
      <c r="E24" s="62"/>
      <c r="F24" s="62"/>
      <c r="G24" s="62"/>
      <c r="H24" s="62"/>
      <c r="I24" s="64"/>
      <c r="J24" s="157"/>
      <c r="K24" s="157"/>
      <c r="L24" s="157"/>
      <c r="M24" s="65"/>
      <c r="N24" s="65"/>
      <c r="O24" s="68"/>
      <c r="P24" s="65"/>
      <c r="Q24" s="68">
        <f t="shared" si="9"/>
        <v>0</v>
      </c>
      <c r="R24" s="65"/>
      <c r="S24" s="158"/>
      <c r="T24" s="158"/>
      <c r="U24" s="158"/>
      <c r="V24" s="63"/>
      <c r="W24" s="65"/>
      <c r="X24" s="68"/>
      <c r="Y24" s="68"/>
      <c r="Z24" s="69">
        <f t="shared" si="10"/>
        <v>0</v>
      </c>
      <c r="AA24" s="68"/>
      <c r="AB24" s="68"/>
      <c r="AC24" s="68"/>
      <c r="AD24" s="68"/>
      <c r="AE24" s="68"/>
      <c r="AF24" s="68"/>
      <c r="AG24" s="68"/>
      <c r="AH24" s="69">
        <f t="shared" si="11"/>
        <v>0</v>
      </c>
      <c r="AI24" s="68"/>
      <c r="AJ24" s="68"/>
      <c r="AK24" s="68"/>
      <c r="AL24" s="68"/>
      <c r="AM24" s="68"/>
      <c r="AN24" s="68"/>
      <c r="AO24" s="68"/>
      <c r="AP24" s="69">
        <f t="shared" si="12"/>
        <v>0</v>
      </c>
      <c r="AQ24" s="68"/>
      <c r="AR24" s="68"/>
      <c r="AS24" s="68"/>
      <c r="AT24" s="68"/>
      <c r="AU24" s="68"/>
      <c r="AV24" s="68"/>
      <c r="AW24" s="68"/>
      <c r="AX24" s="69">
        <f t="shared" si="13"/>
        <v>0</v>
      </c>
      <c r="AY24" s="68"/>
      <c r="AZ24" s="68"/>
      <c r="BA24" s="68"/>
      <c r="BB24" s="68"/>
      <c r="BC24" s="68"/>
      <c r="BD24" s="68"/>
      <c r="BE24" s="68"/>
      <c r="BF24" s="69">
        <f t="shared" si="14"/>
        <v>0</v>
      </c>
      <c r="BG24" s="68"/>
      <c r="BH24" s="68"/>
      <c r="BI24" s="68"/>
      <c r="BJ24" s="68"/>
      <c r="BK24" s="68"/>
      <c r="BL24" s="65"/>
      <c r="BM24" s="65"/>
      <c r="BN24" s="65"/>
    </row>
    <row r="25" spans="1:66" s="71" customFormat="1" x14ac:dyDescent="0.25">
      <c r="A25" s="62"/>
      <c r="B25" s="152" t="s">
        <v>212</v>
      </c>
      <c r="C25" s="152" t="s">
        <v>154</v>
      </c>
      <c r="D25" s="63" t="s">
        <v>155</v>
      </c>
      <c r="E25" s="62"/>
      <c r="F25" s="62"/>
      <c r="G25" s="62"/>
      <c r="H25" s="62"/>
      <c r="I25" s="64"/>
      <c r="J25" s="157"/>
      <c r="K25" s="157"/>
      <c r="L25" s="65"/>
      <c r="M25" s="65"/>
      <c r="N25" s="65"/>
      <c r="O25" s="68"/>
      <c r="P25" s="65"/>
      <c r="Q25" s="68">
        <f t="shared" si="9"/>
        <v>0</v>
      </c>
      <c r="R25" s="65"/>
      <c r="S25" s="158"/>
      <c r="T25" s="158"/>
      <c r="U25" s="158"/>
      <c r="V25" s="63"/>
      <c r="W25" s="65"/>
      <c r="X25" s="68"/>
      <c r="Y25" s="68"/>
      <c r="Z25" s="69">
        <f t="shared" si="10"/>
        <v>0</v>
      </c>
      <c r="AA25" s="68"/>
      <c r="AB25" s="68"/>
      <c r="AC25" s="68"/>
      <c r="AD25" s="68"/>
      <c r="AE25" s="68"/>
      <c r="AF25" s="68"/>
      <c r="AG25" s="68"/>
      <c r="AH25" s="69">
        <f t="shared" si="11"/>
        <v>0</v>
      </c>
      <c r="AI25" s="68"/>
      <c r="AJ25" s="68"/>
      <c r="AK25" s="68"/>
      <c r="AL25" s="68"/>
      <c r="AM25" s="68"/>
      <c r="AN25" s="68"/>
      <c r="AO25" s="68"/>
      <c r="AP25" s="69">
        <f t="shared" si="12"/>
        <v>0</v>
      </c>
      <c r="AQ25" s="68"/>
      <c r="AR25" s="68"/>
      <c r="AS25" s="68"/>
      <c r="AT25" s="68"/>
      <c r="AU25" s="68"/>
      <c r="AV25" s="68"/>
      <c r="AW25" s="68"/>
      <c r="AX25" s="69">
        <f t="shared" si="13"/>
        <v>0</v>
      </c>
      <c r="AY25" s="68"/>
      <c r="AZ25" s="68"/>
      <c r="BA25" s="68"/>
      <c r="BB25" s="68"/>
      <c r="BC25" s="68"/>
      <c r="BD25" s="68"/>
      <c r="BE25" s="68"/>
      <c r="BF25" s="69">
        <f t="shared" si="14"/>
        <v>0</v>
      </c>
      <c r="BG25" s="68"/>
      <c r="BH25" s="68"/>
      <c r="BI25" s="68"/>
      <c r="BJ25" s="68"/>
      <c r="BK25" s="68"/>
      <c r="BL25" s="65"/>
      <c r="BM25" s="65"/>
      <c r="BN25" s="65"/>
    </row>
    <row r="26" spans="1:66" s="71" customFormat="1" x14ac:dyDescent="0.25">
      <c r="A26" s="62"/>
      <c r="B26" s="152" t="s">
        <v>213</v>
      </c>
      <c r="C26" s="152" t="s">
        <v>154</v>
      </c>
      <c r="D26" s="63" t="s">
        <v>155</v>
      </c>
      <c r="E26" s="62"/>
      <c r="F26" s="62"/>
      <c r="G26" s="62"/>
      <c r="H26" s="62"/>
      <c r="I26" s="64"/>
      <c r="J26" s="157"/>
      <c r="K26" s="157"/>
      <c r="L26" s="65"/>
      <c r="M26" s="65"/>
      <c r="N26" s="65"/>
      <c r="O26" s="68"/>
      <c r="P26" s="65"/>
      <c r="Q26" s="68">
        <f t="shared" si="9"/>
        <v>0</v>
      </c>
      <c r="R26" s="65"/>
      <c r="S26" s="158"/>
      <c r="T26" s="158"/>
      <c r="U26" s="158"/>
      <c r="V26" s="63"/>
      <c r="W26" s="65"/>
      <c r="X26" s="68"/>
      <c r="Y26" s="68"/>
      <c r="Z26" s="69">
        <f t="shared" si="10"/>
        <v>0</v>
      </c>
      <c r="AA26" s="68"/>
      <c r="AB26" s="68"/>
      <c r="AC26" s="68"/>
      <c r="AD26" s="68"/>
      <c r="AE26" s="68"/>
      <c r="AF26" s="68"/>
      <c r="AG26" s="68"/>
      <c r="AH26" s="69">
        <f t="shared" si="11"/>
        <v>0</v>
      </c>
      <c r="AI26" s="68"/>
      <c r="AJ26" s="68"/>
      <c r="AK26" s="68"/>
      <c r="AL26" s="68"/>
      <c r="AM26" s="68"/>
      <c r="AN26" s="68"/>
      <c r="AO26" s="68"/>
      <c r="AP26" s="69">
        <f t="shared" si="12"/>
        <v>0</v>
      </c>
      <c r="AQ26" s="68"/>
      <c r="AR26" s="68"/>
      <c r="AS26" s="68"/>
      <c r="AT26" s="68"/>
      <c r="AU26" s="68"/>
      <c r="AV26" s="68"/>
      <c r="AW26" s="68"/>
      <c r="AX26" s="69">
        <f t="shared" si="13"/>
        <v>0</v>
      </c>
      <c r="AY26" s="68"/>
      <c r="AZ26" s="68"/>
      <c r="BA26" s="68"/>
      <c r="BB26" s="68"/>
      <c r="BC26" s="68"/>
      <c r="BD26" s="68"/>
      <c r="BE26" s="68"/>
      <c r="BF26" s="69">
        <f t="shared" si="14"/>
        <v>0</v>
      </c>
      <c r="BG26" s="68"/>
      <c r="BH26" s="68"/>
      <c r="BI26" s="68"/>
      <c r="BJ26" s="68"/>
      <c r="BK26" s="68"/>
      <c r="BL26" s="65"/>
      <c r="BM26" s="65"/>
      <c r="BN26" s="65"/>
    </row>
    <row r="27" spans="1:66" s="71" customFormat="1" x14ac:dyDescent="0.25">
      <c r="A27" s="62"/>
      <c r="B27" s="152" t="s">
        <v>214</v>
      </c>
      <c r="C27" s="152" t="s">
        <v>154</v>
      </c>
      <c r="D27" s="63" t="s">
        <v>155</v>
      </c>
      <c r="E27" s="62"/>
      <c r="F27" s="62"/>
      <c r="G27" s="62"/>
      <c r="H27" s="62"/>
      <c r="I27" s="64"/>
      <c r="J27" s="157"/>
      <c r="K27" s="157"/>
      <c r="L27" s="157"/>
      <c r="M27" s="65"/>
      <c r="N27" s="65"/>
      <c r="O27" s="68"/>
      <c r="P27" s="65"/>
      <c r="Q27" s="68">
        <f t="shared" si="9"/>
        <v>0</v>
      </c>
      <c r="R27" s="65"/>
      <c r="S27" s="158"/>
      <c r="T27" s="158"/>
      <c r="U27" s="158"/>
      <c r="V27" s="63"/>
      <c r="W27" s="65"/>
      <c r="X27" s="68"/>
      <c r="Y27" s="68"/>
      <c r="Z27" s="69">
        <f t="shared" si="10"/>
        <v>0</v>
      </c>
      <c r="AA27" s="68"/>
      <c r="AB27" s="68"/>
      <c r="AC27" s="68"/>
      <c r="AD27" s="68"/>
      <c r="AE27" s="68"/>
      <c r="AF27" s="68"/>
      <c r="AG27" s="68"/>
      <c r="AH27" s="69">
        <f t="shared" si="11"/>
        <v>0</v>
      </c>
      <c r="AI27" s="68"/>
      <c r="AJ27" s="68"/>
      <c r="AK27" s="68"/>
      <c r="AL27" s="68"/>
      <c r="AM27" s="68"/>
      <c r="AN27" s="68"/>
      <c r="AO27" s="68"/>
      <c r="AP27" s="69">
        <f t="shared" si="12"/>
        <v>0</v>
      </c>
      <c r="AQ27" s="68"/>
      <c r="AR27" s="68"/>
      <c r="AS27" s="68"/>
      <c r="AT27" s="68"/>
      <c r="AU27" s="68"/>
      <c r="AV27" s="68"/>
      <c r="AW27" s="68"/>
      <c r="AX27" s="69">
        <f t="shared" si="13"/>
        <v>0</v>
      </c>
      <c r="AY27" s="68"/>
      <c r="AZ27" s="68"/>
      <c r="BA27" s="68"/>
      <c r="BB27" s="68"/>
      <c r="BC27" s="68"/>
      <c r="BD27" s="68"/>
      <c r="BE27" s="68"/>
      <c r="BF27" s="69">
        <f t="shared" si="14"/>
        <v>0</v>
      </c>
      <c r="BG27" s="68"/>
      <c r="BH27" s="68"/>
      <c r="BI27" s="68"/>
      <c r="BJ27" s="68"/>
      <c r="BK27" s="68"/>
      <c r="BL27" s="65"/>
      <c r="BM27" s="65"/>
      <c r="BN27" s="65"/>
    </row>
    <row r="28" spans="1:66" s="71" customFormat="1" x14ac:dyDescent="0.25">
      <c r="A28" s="62"/>
      <c r="B28" s="152" t="s">
        <v>215</v>
      </c>
      <c r="C28" s="152" t="s">
        <v>154</v>
      </c>
      <c r="D28" s="63" t="s">
        <v>155</v>
      </c>
      <c r="E28" s="62"/>
      <c r="F28" s="62"/>
      <c r="G28" s="62"/>
      <c r="H28" s="62"/>
      <c r="I28" s="64"/>
      <c r="J28" s="157"/>
      <c r="K28" s="157"/>
      <c r="L28" s="157"/>
      <c r="M28" s="65"/>
      <c r="N28" s="65"/>
      <c r="O28" s="68"/>
      <c r="P28" s="65"/>
      <c r="Q28" s="68">
        <f t="shared" si="9"/>
        <v>0</v>
      </c>
      <c r="R28" s="65"/>
      <c r="S28" s="158"/>
      <c r="T28" s="158"/>
      <c r="U28" s="158"/>
      <c r="V28" s="63"/>
      <c r="W28" s="65"/>
      <c r="X28" s="68"/>
      <c r="Y28" s="68"/>
      <c r="Z28" s="69">
        <f t="shared" si="10"/>
        <v>0</v>
      </c>
      <c r="AA28" s="68"/>
      <c r="AB28" s="68"/>
      <c r="AC28" s="68"/>
      <c r="AD28" s="68"/>
      <c r="AE28" s="68"/>
      <c r="AF28" s="68"/>
      <c r="AG28" s="68"/>
      <c r="AH28" s="69">
        <f t="shared" si="11"/>
        <v>0</v>
      </c>
      <c r="AI28" s="68"/>
      <c r="AJ28" s="68"/>
      <c r="AK28" s="68"/>
      <c r="AL28" s="68"/>
      <c r="AM28" s="68"/>
      <c r="AN28" s="68"/>
      <c r="AO28" s="68"/>
      <c r="AP28" s="69">
        <f t="shared" si="12"/>
        <v>0</v>
      </c>
      <c r="AQ28" s="68"/>
      <c r="AR28" s="68"/>
      <c r="AS28" s="68"/>
      <c r="AT28" s="68"/>
      <c r="AU28" s="68"/>
      <c r="AV28" s="68"/>
      <c r="AW28" s="68"/>
      <c r="AX28" s="69">
        <f t="shared" si="13"/>
        <v>0</v>
      </c>
      <c r="AY28" s="68"/>
      <c r="AZ28" s="68"/>
      <c r="BA28" s="68"/>
      <c r="BB28" s="68"/>
      <c r="BC28" s="68"/>
      <c r="BD28" s="68"/>
      <c r="BE28" s="68"/>
      <c r="BF28" s="69">
        <f t="shared" si="14"/>
        <v>0</v>
      </c>
      <c r="BG28" s="68"/>
      <c r="BH28" s="68"/>
      <c r="BI28" s="68"/>
      <c r="BJ28" s="68"/>
      <c r="BK28" s="68"/>
      <c r="BL28" s="65"/>
      <c r="BM28" s="65"/>
      <c r="BN28" s="65"/>
    </row>
    <row r="29" spans="1:66" s="71" customFormat="1" x14ac:dyDescent="0.25">
      <c r="A29" s="62"/>
      <c r="B29" s="152" t="s">
        <v>216</v>
      </c>
      <c r="C29" s="152" t="s">
        <v>154</v>
      </c>
      <c r="D29" s="63" t="s">
        <v>155</v>
      </c>
      <c r="E29" s="62"/>
      <c r="F29" s="62"/>
      <c r="G29" s="62"/>
      <c r="H29" s="62"/>
      <c r="I29" s="64"/>
      <c r="J29" s="157"/>
      <c r="K29" s="157"/>
      <c r="L29" s="157"/>
      <c r="M29" s="65"/>
      <c r="N29" s="65"/>
      <c r="O29" s="68"/>
      <c r="P29" s="65"/>
      <c r="Q29" s="68">
        <f t="shared" si="9"/>
        <v>0</v>
      </c>
      <c r="R29" s="65"/>
      <c r="S29" s="158"/>
      <c r="T29" s="158"/>
      <c r="U29" s="158"/>
      <c r="V29" s="63"/>
      <c r="W29" s="65"/>
      <c r="X29" s="68"/>
      <c r="Y29" s="68"/>
      <c r="Z29" s="69">
        <f t="shared" si="10"/>
        <v>0</v>
      </c>
      <c r="AA29" s="68"/>
      <c r="AB29" s="68"/>
      <c r="AC29" s="68"/>
      <c r="AD29" s="68"/>
      <c r="AE29" s="68"/>
      <c r="AF29" s="68"/>
      <c r="AG29" s="68"/>
      <c r="AH29" s="69">
        <f t="shared" si="11"/>
        <v>0</v>
      </c>
      <c r="AI29" s="68"/>
      <c r="AJ29" s="68"/>
      <c r="AK29" s="68"/>
      <c r="AL29" s="68"/>
      <c r="AM29" s="68"/>
      <c r="AN29" s="68"/>
      <c r="AO29" s="68"/>
      <c r="AP29" s="69">
        <f t="shared" si="12"/>
        <v>0</v>
      </c>
      <c r="AQ29" s="68"/>
      <c r="AR29" s="68"/>
      <c r="AS29" s="68"/>
      <c r="AT29" s="68"/>
      <c r="AU29" s="68"/>
      <c r="AV29" s="68"/>
      <c r="AW29" s="68"/>
      <c r="AX29" s="69">
        <f t="shared" si="13"/>
        <v>0</v>
      </c>
      <c r="AY29" s="68"/>
      <c r="AZ29" s="68"/>
      <c r="BA29" s="68"/>
      <c r="BB29" s="68"/>
      <c r="BC29" s="68"/>
      <c r="BD29" s="68"/>
      <c r="BE29" s="68"/>
      <c r="BF29" s="69">
        <f t="shared" si="14"/>
        <v>0</v>
      </c>
      <c r="BG29" s="68"/>
      <c r="BH29" s="68"/>
      <c r="BI29" s="68"/>
      <c r="BJ29" s="68"/>
      <c r="BK29" s="68"/>
      <c r="BL29" s="65"/>
      <c r="BM29" s="65"/>
      <c r="BN29" s="65"/>
    </row>
    <row r="30" spans="1:66" s="71" customFormat="1" x14ac:dyDescent="0.25">
      <c r="A30" s="62"/>
      <c r="B30" s="152" t="s">
        <v>217</v>
      </c>
      <c r="C30" s="152" t="s">
        <v>154</v>
      </c>
      <c r="D30" s="63" t="s">
        <v>155</v>
      </c>
      <c r="E30" s="62"/>
      <c r="F30" s="62"/>
      <c r="G30" s="62"/>
      <c r="H30" s="62"/>
      <c r="I30" s="64"/>
      <c r="J30" s="157"/>
      <c r="K30" s="157"/>
      <c r="L30" s="65"/>
      <c r="M30" s="65"/>
      <c r="N30" s="65"/>
      <c r="O30" s="68"/>
      <c r="P30" s="65"/>
      <c r="Q30" s="68">
        <f t="shared" si="9"/>
        <v>0</v>
      </c>
      <c r="R30" s="65"/>
      <c r="S30" s="158"/>
      <c r="T30" s="158"/>
      <c r="U30" s="158"/>
      <c r="V30" s="63"/>
      <c r="W30" s="65"/>
      <c r="X30" s="68"/>
      <c r="Y30" s="68"/>
      <c r="Z30" s="69">
        <f t="shared" si="10"/>
        <v>0</v>
      </c>
      <c r="AA30" s="68"/>
      <c r="AB30" s="68"/>
      <c r="AC30" s="68"/>
      <c r="AD30" s="68"/>
      <c r="AE30" s="68"/>
      <c r="AF30" s="68"/>
      <c r="AG30" s="68"/>
      <c r="AH30" s="69">
        <f t="shared" si="11"/>
        <v>0</v>
      </c>
      <c r="AI30" s="68"/>
      <c r="AJ30" s="68"/>
      <c r="AK30" s="68"/>
      <c r="AL30" s="68"/>
      <c r="AM30" s="68"/>
      <c r="AN30" s="68"/>
      <c r="AO30" s="68"/>
      <c r="AP30" s="69">
        <f t="shared" si="12"/>
        <v>0</v>
      </c>
      <c r="AQ30" s="68"/>
      <c r="AR30" s="68"/>
      <c r="AS30" s="68"/>
      <c r="AT30" s="68"/>
      <c r="AU30" s="68"/>
      <c r="AV30" s="68"/>
      <c r="AW30" s="68"/>
      <c r="AX30" s="69">
        <f t="shared" si="13"/>
        <v>0</v>
      </c>
      <c r="AY30" s="68"/>
      <c r="AZ30" s="68"/>
      <c r="BA30" s="68"/>
      <c r="BB30" s="68"/>
      <c r="BC30" s="68"/>
      <c r="BD30" s="68"/>
      <c r="BE30" s="68"/>
      <c r="BF30" s="69">
        <f t="shared" si="14"/>
        <v>0</v>
      </c>
      <c r="BG30" s="68"/>
      <c r="BH30" s="68"/>
      <c r="BI30" s="68"/>
      <c r="BJ30" s="68"/>
      <c r="BK30" s="68"/>
      <c r="BL30" s="65"/>
      <c r="BM30" s="65"/>
      <c r="BN30" s="65"/>
    </row>
    <row r="31" spans="1:66" s="71" customFormat="1" x14ac:dyDescent="0.25">
      <c r="A31" s="62"/>
      <c r="B31" s="152" t="s">
        <v>218</v>
      </c>
      <c r="C31" s="152" t="s">
        <v>154</v>
      </c>
      <c r="D31" s="63" t="s">
        <v>155</v>
      </c>
      <c r="E31" s="62"/>
      <c r="F31" s="62"/>
      <c r="G31" s="62"/>
      <c r="H31" s="62"/>
      <c r="I31" s="64"/>
      <c r="J31" s="157"/>
      <c r="K31" s="65"/>
      <c r="L31" s="65"/>
      <c r="M31" s="65"/>
      <c r="N31" s="65"/>
      <c r="O31" s="68"/>
      <c r="P31" s="65"/>
      <c r="Q31" s="68">
        <f t="shared" si="9"/>
        <v>0</v>
      </c>
      <c r="R31" s="65"/>
      <c r="S31" s="158"/>
      <c r="T31" s="158"/>
      <c r="U31" s="158"/>
      <c r="V31" s="63"/>
      <c r="W31" s="65"/>
      <c r="X31" s="68"/>
      <c r="Y31" s="68"/>
      <c r="Z31" s="69">
        <f t="shared" si="10"/>
        <v>0</v>
      </c>
      <c r="AA31" s="68"/>
      <c r="AB31" s="68"/>
      <c r="AC31" s="68"/>
      <c r="AD31" s="68"/>
      <c r="AE31" s="68"/>
      <c r="AF31" s="68"/>
      <c r="AG31" s="68"/>
      <c r="AH31" s="69">
        <f t="shared" si="11"/>
        <v>0</v>
      </c>
      <c r="AI31" s="68"/>
      <c r="AJ31" s="68"/>
      <c r="AK31" s="68"/>
      <c r="AL31" s="68"/>
      <c r="AM31" s="68"/>
      <c r="AN31" s="68"/>
      <c r="AO31" s="68"/>
      <c r="AP31" s="69">
        <f t="shared" si="12"/>
        <v>0</v>
      </c>
      <c r="AQ31" s="68"/>
      <c r="AR31" s="68"/>
      <c r="AS31" s="68"/>
      <c r="AT31" s="68"/>
      <c r="AU31" s="68"/>
      <c r="AV31" s="68"/>
      <c r="AW31" s="68"/>
      <c r="AX31" s="69">
        <f t="shared" si="13"/>
        <v>0</v>
      </c>
      <c r="AY31" s="68"/>
      <c r="AZ31" s="68"/>
      <c r="BA31" s="68"/>
      <c r="BB31" s="68"/>
      <c r="BC31" s="68"/>
      <c r="BD31" s="68"/>
      <c r="BE31" s="68"/>
      <c r="BF31" s="69">
        <f t="shared" si="14"/>
        <v>0</v>
      </c>
      <c r="BG31" s="68"/>
      <c r="BH31" s="68"/>
      <c r="BI31" s="68"/>
      <c r="BJ31" s="68"/>
      <c r="BK31" s="68"/>
      <c r="BL31" s="65"/>
      <c r="BM31" s="65"/>
      <c r="BN31" s="65"/>
    </row>
    <row r="32" spans="1:66" s="74" customFormat="1" x14ac:dyDescent="0.25">
      <c r="D32" s="84"/>
      <c r="I32" s="71">
        <f>SUM(I18:I31)</f>
        <v>38736</v>
      </c>
      <c r="J32" s="85"/>
      <c r="O32" s="74">
        <f>SUM(O18:O31)</f>
        <v>471164.76</v>
      </c>
      <c r="Q32" s="74">
        <f>SUM(Q18:Q31)</f>
        <v>609064.92000000004</v>
      </c>
      <c r="S32" s="74">
        <f t="shared" ref="S32:U32" si="15">SUM(S18:S31)</f>
        <v>0</v>
      </c>
      <c r="T32" s="74">
        <f t="shared" si="15"/>
        <v>0</v>
      </c>
      <c r="U32" s="74">
        <f t="shared" si="15"/>
        <v>0</v>
      </c>
      <c r="V32" s="71"/>
      <c r="W32" s="71"/>
      <c r="X32" s="74">
        <f>SUM(X18:X31)</f>
        <v>241560.41666666669</v>
      </c>
      <c r="Y32" s="74">
        <f t="shared" ref="Y32:AQ32" si="16">SUM(Y18:Y31)</f>
        <v>0</v>
      </c>
      <c r="Z32" s="74">
        <f t="shared" si="16"/>
        <v>241560.41666666669</v>
      </c>
      <c r="AA32" s="74">
        <f t="shared" si="16"/>
        <v>0</v>
      </c>
      <c r="AB32" s="74">
        <f t="shared" si="16"/>
        <v>0</v>
      </c>
      <c r="AC32" s="74">
        <f t="shared" si="16"/>
        <v>0</v>
      </c>
      <c r="AD32" s="74">
        <f t="shared" si="16"/>
        <v>0</v>
      </c>
      <c r="AE32" s="74">
        <f t="shared" si="16"/>
        <v>1081653</v>
      </c>
      <c r="AF32" s="74">
        <f t="shared" si="16"/>
        <v>579745</v>
      </c>
      <c r="AG32" s="74">
        <f t="shared" si="16"/>
        <v>0</v>
      </c>
      <c r="AH32" s="74">
        <f t="shared" si="16"/>
        <v>579745</v>
      </c>
      <c r="AI32" s="74">
        <f t="shared" si="16"/>
        <v>0</v>
      </c>
      <c r="AJ32" s="74">
        <f t="shared" si="16"/>
        <v>0</v>
      </c>
      <c r="AK32" s="74">
        <f t="shared" si="16"/>
        <v>0</v>
      </c>
      <c r="AL32" s="74">
        <f t="shared" si="16"/>
        <v>0</v>
      </c>
      <c r="AM32" s="74">
        <f t="shared" si="16"/>
        <v>0</v>
      </c>
      <c r="AN32" s="74">
        <f t="shared" si="16"/>
        <v>579745</v>
      </c>
      <c r="AO32" s="74">
        <f t="shared" si="16"/>
        <v>0</v>
      </c>
      <c r="AP32" s="74">
        <f t="shared" si="16"/>
        <v>579745</v>
      </c>
      <c r="AQ32" s="74">
        <f t="shared" si="16"/>
        <v>0</v>
      </c>
      <c r="AR32" s="74">
        <f t="shared" ref="AR32" si="17">SUM(AR18:AR31)</f>
        <v>0</v>
      </c>
      <c r="AS32" s="74">
        <f t="shared" ref="AS32" si="18">SUM(AS18:AS31)</f>
        <v>0</v>
      </c>
      <c r="AT32" s="74">
        <f t="shared" ref="AT32" si="19">SUM(AT18:AT31)</f>
        <v>0</v>
      </c>
      <c r="AU32" s="74">
        <f t="shared" ref="AU32" si="20">SUM(AU18:AU31)</f>
        <v>0</v>
      </c>
      <c r="AV32" s="74">
        <f t="shared" ref="AV32" si="21">SUM(AV18:AV31)</f>
        <v>579745</v>
      </c>
      <c r="AW32" s="74">
        <f t="shared" ref="AW32" si="22">SUM(AW18:AW31)</f>
        <v>0</v>
      </c>
      <c r="AX32" s="74">
        <f t="shared" ref="AX32" si="23">SUM(AX18:AX31)</f>
        <v>579745</v>
      </c>
      <c r="AY32" s="74">
        <f t="shared" ref="AY32" si="24">SUM(AY18:AY31)</f>
        <v>0</v>
      </c>
      <c r="AZ32" s="74">
        <f t="shared" ref="AZ32" si="25">SUM(AZ18:AZ31)</f>
        <v>0</v>
      </c>
      <c r="BA32" s="74">
        <f t="shared" ref="BA32" si="26">SUM(BA18:BA31)</f>
        <v>0</v>
      </c>
      <c r="BB32" s="74">
        <f t="shared" ref="BB32" si="27">SUM(BB18:BB31)</f>
        <v>0</v>
      </c>
      <c r="BC32" s="74">
        <f t="shared" ref="BC32" si="28">SUM(BC18:BC31)</f>
        <v>0</v>
      </c>
      <c r="BD32" s="74">
        <f t="shared" ref="BD32" si="29">SUM(BD18:BD31)</f>
        <v>579745</v>
      </c>
      <c r="BE32" s="74">
        <f t="shared" ref="BE32" si="30">SUM(BE18:BE31)</f>
        <v>0</v>
      </c>
      <c r="BF32" s="74">
        <f t="shared" ref="BF32" si="31">SUM(BF18:BF31)</f>
        <v>579745</v>
      </c>
      <c r="BG32" s="74">
        <f t="shared" ref="BG32" si="32">SUM(BG18:BG31)</f>
        <v>0</v>
      </c>
      <c r="BH32" s="74">
        <f t="shared" ref="BH32" si="33">SUM(BH18:BH31)</f>
        <v>0</v>
      </c>
      <c r="BI32" s="74">
        <f t="shared" ref="BI32:BJ32" si="34">SUM(BI18:BI31)</f>
        <v>0</v>
      </c>
      <c r="BJ32" s="74">
        <f t="shared" si="34"/>
        <v>0</v>
      </c>
      <c r="BK32" s="74">
        <f t="shared" ref="BK32" si="35">SUM(BK18:BK31)</f>
        <v>579745</v>
      </c>
      <c r="BL32" s="71"/>
      <c r="BM32" s="71"/>
      <c r="BN32" s="71"/>
    </row>
    <row r="33" spans="1:10" x14ac:dyDescent="0.25">
      <c r="A33" s="75"/>
      <c r="B33" s="75"/>
      <c r="C33" s="75"/>
      <c r="D33" s="73"/>
      <c r="E33" s="75"/>
      <c r="F33" s="75"/>
      <c r="G33" s="75"/>
      <c r="H33" s="75"/>
      <c r="I33" s="76"/>
      <c r="J33" s="77"/>
    </row>
    <row r="34" spans="1:10" x14ac:dyDescent="0.25">
      <c r="A34" s="75"/>
      <c r="B34" s="75"/>
      <c r="C34" s="75"/>
      <c r="D34" s="73"/>
      <c r="E34" s="75"/>
      <c r="F34" s="75"/>
      <c r="G34" s="75"/>
      <c r="H34" s="75"/>
      <c r="I34" s="76"/>
      <c r="J34" s="77"/>
    </row>
    <row r="35" spans="1:10" x14ac:dyDescent="0.25">
      <c r="A35" s="75"/>
      <c r="B35" s="75"/>
      <c r="C35" s="75"/>
      <c r="D35" s="73"/>
      <c r="E35" s="75"/>
      <c r="F35" s="75"/>
      <c r="G35" s="75"/>
      <c r="H35" s="75"/>
      <c r="I35" s="76"/>
      <c r="J35" s="77"/>
    </row>
    <row r="36" spans="1:10" x14ac:dyDescent="0.25">
      <c r="A36" s="75"/>
      <c r="B36" s="75"/>
      <c r="C36" s="75"/>
      <c r="D36" s="73"/>
      <c r="E36" s="75"/>
      <c r="F36" s="75"/>
      <c r="G36" s="75"/>
      <c r="H36" s="75"/>
      <c r="I36" s="76"/>
      <c r="J36" s="77"/>
    </row>
    <row r="37" spans="1:10" x14ac:dyDescent="0.25">
      <c r="A37" s="75"/>
      <c r="B37" s="75"/>
      <c r="C37" s="75"/>
      <c r="D37" s="73"/>
      <c r="E37" s="75"/>
      <c r="F37" s="75"/>
      <c r="G37" s="75"/>
      <c r="H37" s="75"/>
      <c r="I37" s="76"/>
      <c r="J37" s="77"/>
    </row>
    <row r="38" spans="1:1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1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1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1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1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1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1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1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1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1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1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  <row r="1813" spans="1:10" x14ac:dyDescent="0.25">
      <c r="A1813" s="75"/>
      <c r="B1813" s="75"/>
      <c r="C1813" s="75"/>
      <c r="D1813" s="73"/>
      <c r="E1813" s="75"/>
      <c r="F1813" s="75"/>
      <c r="G1813" s="75"/>
      <c r="H1813" s="75"/>
      <c r="I1813" s="76"/>
      <c r="J1813" s="77"/>
    </row>
    <row r="1814" spans="1:10" x14ac:dyDescent="0.25">
      <c r="A1814" s="75"/>
      <c r="B1814" s="75"/>
      <c r="C1814" s="75"/>
      <c r="D1814" s="73"/>
      <c r="E1814" s="75"/>
      <c r="F1814" s="75"/>
      <c r="G1814" s="75"/>
      <c r="H1814" s="75"/>
      <c r="I1814" s="76"/>
      <c r="J1814" s="77"/>
    </row>
    <row r="1815" spans="1:10" x14ac:dyDescent="0.25">
      <c r="A1815" s="75"/>
      <c r="B1815" s="75"/>
      <c r="C1815" s="75"/>
      <c r="D1815" s="73"/>
      <c r="E1815" s="75"/>
      <c r="F1815" s="75"/>
      <c r="G1815" s="75"/>
      <c r="H1815" s="75"/>
      <c r="I1815" s="76"/>
      <c r="J1815" s="77"/>
    </row>
    <row r="1816" spans="1:10" x14ac:dyDescent="0.25">
      <c r="A1816" s="75"/>
      <c r="B1816" s="75"/>
      <c r="C1816" s="75"/>
      <c r="D1816" s="73"/>
      <c r="E1816" s="75"/>
      <c r="F1816" s="75"/>
      <c r="G1816" s="75"/>
      <c r="H1816" s="75"/>
      <c r="I1816" s="76"/>
      <c r="J1816" s="77"/>
    </row>
    <row r="1817" spans="1:10" x14ac:dyDescent="0.25">
      <c r="A1817" s="75"/>
      <c r="B1817" s="75"/>
      <c r="C1817" s="75"/>
      <c r="D1817" s="73"/>
      <c r="E1817" s="75"/>
      <c r="F1817" s="75"/>
      <c r="G1817" s="75"/>
      <c r="H1817" s="75"/>
      <c r="I1817" s="76"/>
      <c r="J1817" s="77"/>
    </row>
    <row r="1818" spans="1:10" x14ac:dyDescent="0.25">
      <c r="A1818" s="75"/>
      <c r="B1818" s="75"/>
      <c r="C1818" s="75"/>
      <c r="D1818" s="73"/>
      <c r="E1818" s="75"/>
      <c r="F1818" s="75"/>
      <c r="G1818" s="75"/>
      <c r="H1818" s="75"/>
      <c r="I1818" s="76"/>
      <c r="J1818" s="77"/>
    </row>
    <row r="1819" spans="1:10" x14ac:dyDescent="0.25">
      <c r="A1819" s="75"/>
      <c r="B1819" s="75"/>
      <c r="C1819" s="75"/>
      <c r="D1819" s="73"/>
      <c r="E1819" s="75"/>
      <c r="F1819" s="75"/>
      <c r="G1819" s="75"/>
      <c r="H1819" s="75"/>
      <c r="I1819" s="76"/>
      <c r="J1819" s="77"/>
    </row>
    <row r="1820" spans="1:10" x14ac:dyDescent="0.25">
      <c r="A1820" s="75"/>
      <c r="B1820" s="75"/>
      <c r="C1820" s="75"/>
      <c r="D1820" s="73"/>
      <c r="E1820" s="75"/>
      <c r="F1820" s="75"/>
      <c r="G1820" s="75"/>
      <c r="H1820" s="75"/>
      <c r="I1820" s="76"/>
      <c r="J1820" s="77"/>
    </row>
    <row r="1821" spans="1:10" x14ac:dyDescent="0.25">
      <c r="A1821" s="75"/>
      <c r="B1821" s="75"/>
      <c r="C1821" s="75"/>
      <c r="D1821" s="73"/>
      <c r="E1821" s="75"/>
      <c r="F1821" s="75"/>
      <c r="G1821" s="75"/>
      <c r="H1821" s="75"/>
      <c r="I1821" s="76"/>
      <c r="J1821" s="77"/>
    </row>
    <row r="1822" spans="1:10" x14ac:dyDescent="0.25">
      <c r="A1822" s="75"/>
      <c r="B1822" s="75"/>
      <c r="C1822" s="75"/>
      <c r="D1822" s="73"/>
      <c r="E1822" s="75"/>
      <c r="F1822" s="75"/>
      <c r="G1822" s="75"/>
      <c r="H1822" s="75"/>
      <c r="I1822" s="76"/>
      <c r="J1822" s="77"/>
    </row>
    <row r="1823" spans="1:10" x14ac:dyDescent="0.25">
      <c r="A1823" s="75"/>
      <c r="B1823" s="75"/>
      <c r="C1823" s="75"/>
      <c r="D1823" s="73"/>
      <c r="E1823" s="75"/>
      <c r="F1823" s="75"/>
      <c r="G1823" s="75"/>
      <c r="H1823" s="75"/>
      <c r="I1823" s="76"/>
      <c r="J1823" s="77"/>
    </row>
    <row r="1824" spans="1:10" x14ac:dyDescent="0.25">
      <c r="A1824" s="75"/>
      <c r="B1824" s="75"/>
      <c r="C1824" s="75"/>
      <c r="D1824" s="73"/>
      <c r="E1824" s="75"/>
      <c r="F1824" s="75"/>
      <c r="G1824" s="75"/>
      <c r="H1824" s="75"/>
      <c r="I1824" s="76"/>
      <c r="J1824" s="77"/>
    </row>
    <row r="1825" spans="1:10" x14ac:dyDescent="0.25">
      <c r="A1825" s="75"/>
      <c r="B1825" s="75"/>
      <c r="C1825" s="75"/>
      <c r="D1825" s="73"/>
      <c r="E1825" s="75"/>
      <c r="F1825" s="75"/>
      <c r="G1825" s="75"/>
      <c r="H1825" s="75"/>
      <c r="I1825" s="76"/>
      <c r="J1825" s="77"/>
    </row>
    <row r="1826" spans="1:10" x14ac:dyDescent="0.25">
      <c r="A1826" s="75"/>
      <c r="B1826" s="75"/>
      <c r="C1826" s="75"/>
      <c r="D1826" s="73"/>
      <c r="E1826" s="75"/>
      <c r="F1826" s="75"/>
      <c r="G1826" s="75"/>
      <c r="H1826" s="75"/>
      <c r="I1826" s="76"/>
      <c r="J1826" s="77"/>
    </row>
    <row r="1827" spans="1:10" x14ac:dyDescent="0.25">
      <c r="A1827" s="75"/>
      <c r="B1827" s="75"/>
      <c r="C1827" s="75"/>
      <c r="D1827" s="73"/>
      <c r="E1827" s="75"/>
      <c r="F1827" s="75"/>
      <c r="G1827" s="75"/>
      <c r="H1827" s="75"/>
      <c r="I1827" s="76"/>
      <c r="J1827" s="77"/>
    </row>
    <row r="1828" spans="1:10" x14ac:dyDescent="0.25">
      <c r="A1828" s="75"/>
      <c r="B1828" s="75"/>
      <c r="C1828" s="75"/>
      <c r="D1828" s="73"/>
      <c r="E1828" s="75"/>
      <c r="F1828" s="75"/>
      <c r="G1828" s="75"/>
      <c r="H1828" s="75"/>
      <c r="I1828" s="76"/>
      <c r="J1828" s="77"/>
    </row>
    <row r="1829" spans="1:10" x14ac:dyDescent="0.25">
      <c r="A1829" s="75"/>
      <c r="B1829" s="75"/>
      <c r="C1829" s="75"/>
      <c r="D1829" s="73"/>
      <c r="E1829" s="75"/>
      <c r="F1829" s="75"/>
      <c r="G1829" s="75"/>
      <c r="H1829" s="75"/>
      <c r="I1829" s="76"/>
      <c r="J1829" s="77"/>
    </row>
    <row r="1830" spans="1:10" x14ac:dyDescent="0.25">
      <c r="A1830" s="75"/>
      <c r="B1830" s="75"/>
      <c r="C1830" s="75"/>
      <c r="D1830" s="73"/>
      <c r="E1830" s="75"/>
      <c r="F1830" s="75"/>
      <c r="G1830" s="75"/>
      <c r="H1830" s="75"/>
      <c r="I1830" s="76"/>
      <c r="J1830" s="77"/>
    </row>
    <row r="1831" spans="1:10" x14ac:dyDescent="0.25">
      <c r="A1831" s="75"/>
      <c r="B1831" s="75"/>
      <c r="C1831" s="75"/>
      <c r="D1831" s="73"/>
      <c r="E1831" s="75"/>
      <c r="F1831" s="75"/>
      <c r="G1831" s="75"/>
      <c r="H1831" s="75"/>
      <c r="I1831" s="76"/>
      <c r="J1831" s="77"/>
    </row>
  </sheetData>
  <sheetProtection algorithmName="SHA-512" hashValue="mDORM86baRi/pJan0SjqGFaqIRDViUj+mcMmK0ie0EunS4V1rPRkRTQpyNEYjG+zSPqtLLtWCSrI62ads9FV1Q==" saltValue="VCZ0F9lFUOZBCAioemJ87w==" spinCount="100000" sheet="1" objects="1" scenarios="1"/>
  <dataConsolidate/>
  <mergeCells count="80">
    <mergeCell ref="AF16:AM16"/>
    <mergeCell ref="AN16:AU16"/>
    <mergeCell ref="AV16:BC16"/>
    <mergeCell ref="BD16:BK16"/>
    <mergeCell ref="A14:Q14"/>
    <mergeCell ref="S14:AI14"/>
    <mergeCell ref="AJ14:AY14"/>
    <mergeCell ref="AZ14:BN14"/>
    <mergeCell ref="P16:P17"/>
    <mergeCell ref="Q16:Q17"/>
    <mergeCell ref="S16:U16"/>
    <mergeCell ref="V16:W16"/>
    <mergeCell ref="X16:AE16"/>
    <mergeCell ref="K16:K17"/>
    <mergeCell ref="L16:L17"/>
    <mergeCell ref="M16:M17"/>
    <mergeCell ref="N16:N17"/>
    <mergeCell ref="O16:O17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BL5:BN5"/>
    <mergeCell ref="A15:P15"/>
    <mergeCell ref="S15:U15"/>
    <mergeCell ref="V15:W15"/>
    <mergeCell ref="X15:Z15"/>
    <mergeCell ref="AB15:AD15"/>
    <mergeCell ref="AF15:AH15"/>
    <mergeCell ref="AJ15:AL15"/>
    <mergeCell ref="AN15:AP15"/>
    <mergeCell ref="AR15:AT15"/>
    <mergeCell ref="AV15:AX15"/>
    <mergeCell ref="AZ15:BB15"/>
    <mergeCell ref="BD15:BF15"/>
    <mergeCell ref="BH15:BJ15"/>
    <mergeCell ref="BL15:BN15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honeticPr fontId="18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pane="bottomLeft" activeCell="D11" sqref="D11"/>
    </sheetView>
  </sheetViews>
  <sheetFormatPr defaultColWidth="9.140625" defaultRowHeight="15" x14ac:dyDescent="0.2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18.42578125" style="50" customWidth="1"/>
    <col min="5" max="5" width="38.140625" style="50" bestFit="1" customWidth="1"/>
    <col min="6" max="6" width="16.85546875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27" style="50" bestFit="1" customWidth="1"/>
    <col min="11" max="11" width="14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50" bestFit="1" customWidth="1"/>
    <col min="16" max="16" width="10.5703125" style="50" bestFit="1" customWidth="1"/>
    <col min="17" max="17" width="21.5703125" style="50" bestFit="1" customWidth="1"/>
    <col min="18" max="18" width="20.140625" style="50" customWidth="1"/>
    <col min="19" max="21" width="10.5703125" style="222" customWidth="1"/>
    <col min="22" max="22" width="13.85546875" style="50" bestFit="1" customWidth="1"/>
    <col min="23" max="23" width="15.28515625" style="50" bestFit="1" customWidth="1"/>
    <col min="24" max="26" width="12.5703125" style="222" customWidth="1"/>
    <col min="27" max="28" width="10" style="222" customWidth="1"/>
    <col min="29" max="29" width="9.42578125" style="222" customWidth="1"/>
    <col min="30" max="30" width="10" style="222" customWidth="1"/>
    <col min="31" max="33" width="12.5703125" style="222" customWidth="1"/>
    <col min="34" max="34" width="9.85546875" style="222" customWidth="1"/>
    <col min="35" max="36" width="9.140625" style="222"/>
    <col min="37" max="37" width="10.85546875" style="222" bestFit="1" customWidth="1"/>
    <col min="38" max="40" width="12.5703125" style="222" customWidth="1"/>
    <col min="41" max="43" width="9.140625" style="222"/>
    <col min="44" max="44" width="10.85546875" style="222" bestFit="1" customWidth="1"/>
    <col min="45" max="47" width="12.5703125" style="222" customWidth="1"/>
    <col min="48" max="50" width="9.140625" style="222"/>
    <col min="51" max="51" width="10.85546875" style="222" bestFit="1" customWidth="1"/>
    <col min="52" max="54" width="12.5703125" style="222" customWidth="1"/>
    <col min="55" max="57" width="9.140625" style="222"/>
    <col min="58" max="58" width="10.85546875" style="222" bestFit="1" customWidth="1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 x14ac:dyDescent="0.25">
      <c r="A1" s="1" t="s">
        <v>0</v>
      </c>
      <c r="B1" s="128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88" t="s">
        <v>58</v>
      </c>
      <c r="B2" s="12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L2" s="224"/>
      <c r="AM2" s="224"/>
      <c r="AN2" s="224"/>
      <c r="AS2" s="224"/>
      <c r="AT2" s="224"/>
      <c r="AU2" s="224"/>
      <c r="AZ2" s="224"/>
      <c r="BA2" s="224"/>
      <c r="BB2" s="224"/>
    </row>
    <row r="3" spans="1:61" x14ac:dyDescent="0.25">
      <c r="A3" s="89" t="s">
        <v>2</v>
      </c>
      <c r="B3" s="129">
        <v>45432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X3" s="224"/>
      <c r="Y3" s="224"/>
      <c r="Z3" s="224"/>
      <c r="AA3" s="224"/>
      <c r="AB3" s="224"/>
      <c r="AC3" s="224"/>
      <c r="AE3" s="224"/>
      <c r="AF3" s="224"/>
      <c r="AG3" s="224"/>
      <c r="AL3" s="224"/>
      <c r="AM3" s="224"/>
      <c r="AN3" s="224"/>
      <c r="AS3" s="224"/>
      <c r="AT3" s="224"/>
      <c r="AU3" s="224"/>
      <c r="AZ3" s="224"/>
      <c r="BA3" s="224"/>
      <c r="BB3" s="224"/>
    </row>
    <row r="4" spans="1:61" x14ac:dyDescent="0.25">
      <c r="A4" s="89"/>
      <c r="B4" s="13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224"/>
      <c r="Y4" s="224"/>
      <c r="Z4" s="224"/>
      <c r="AA4" s="224"/>
      <c r="AB4" s="224"/>
      <c r="AC4" s="224"/>
      <c r="AE4" s="224"/>
      <c r="AF4" s="224"/>
      <c r="AG4" s="224"/>
      <c r="AL4" s="224"/>
      <c r="AM4" s="224"/>
      <c r="AN4" s="224"/>
      <c r="AS4" s="224"/>
      <c r="AT4" s="224"/>
      <c r="AU4" s="224"/>
      <c r="AZ4" s="224"/>
      <c r="BA4" s="224"/>
      <c r="BB4" s="224"/>
    </row>
    <row r="5" spans="1:61" s="107" customFormat="1" ht="14.45" customHeight="1" x14ac:dyDescent="0.25">
      <c r="A5" s="242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132" t="s">
        <v>59</v>
      </c>
      <c r="R5" s="53" t="s">
        <v>5</v>
      </c>
      <c r="S5" s="255"/>
      <c r="T5" s="256"/>
      <c r="U5" s="257"/>
      <c r="V5" s="240" t="s">
        <v>6</v>
      </c>
      <c r="W5" s="241"/>
      <c r="X5" s="251" t="s">
        <v>7</v>
      </c>
      <c r="Y5" s="251"/>
      <c r="Z5" s="251"/>
      <c r="AA5" s="251" t="s">
        <v>9</v>
      </c>
      <c r="AB5" s="251"/>
      <c r="AC5" s="251"/>
      <c r="AD5" s="225" t="s">
        <v>10</v>
      </c>
      <c r="AE5" s="251" t="s">
        <v>11</v>
      </c>
      <c r="AF5" s="251"/>
      <c r="AG5" s="251"/>
      <c r="AH5" s="251" t="s">
        <v>9</v>
      </c>
      <c r="AI5" s="251"/>
      <c r="AJ5" s="251"/>
      <c r="AK5" s="225" t="s">
        <v>10</v>
      </c>
      <c r="AL5" s="251" t="s">
        <v>11</v>
      </c>
      <c r="AM5" s="251"/>
      <c r="AN5" s="251"/>
      <c r="AO5" s="251" t="s">
        <v>9</v>
      </c>
      <c r="AP5" s="251"/>
      <c r="AQ5" s="251"/>
      <c r="AR5" s="225" t="s">
        <v>10</v>
      </c>
      <c r="AS5" s="251" t="s">
        <v>11</v>
      </c>
      <c r="AT5" s="251"/>
      <c r="AU5" s="251"/>
      <c r="AV5" s="251" t="s">
        <v>9</v>
      </c>
      <c r="AW5" s="251"/>
      <c r="AX5" s="251"/>
      <c r="AY5" s="225" t="s">
        <v>10</v>
      </c>
      <c r="AZ5" s="251" t="s">
        <v>11</v>
      </c>
      <c r="BA5" s="251"/>
      <c r="BB5" s="251"/>
      <c r="BC5" s="251" t="s">
        <v>9</v>
      </c>
      <c r="BD5" s="251"/>
      <c r="BE5" s="251"/>
      <c r="BF5" s="225" t="s">
        <v>10</v>
      </c>
      <c r="BG5" s="240"/>
      <c r="BH5" s="245"/>
      <c r="BI5" s="241"/>
    </row>
    <row r="6" spans="1:61" s="57" customFormat="1" x14ac:dyDescent="0.25">
      <c r="A6" s="133"/>
      <c r="B6" s="134"/>
      <c r="C6" s="92"/>
      <c r="D6" s="93"/>
      <c r="E6" s="93"/>
      <c r="F6" s="93"/>
      <c r="G6" s="93"/>
      <c r="H6" s="93"/>
      <c r="I6" s="134"/>
      <c r="J6" s="135"/>
      <c r="K6" s="134"/>
      <c r="L6" s="134"/>
      <c r="M6" s="134"/>
      <c r="N6" s="134"/>
      <c r="O6" s="134"/>
      <c r="P6" s="134"/>
      <c r="Q6" s="93"/>
      <c r="R6" s="259" t="s">
        <v>34</v>
      </c>
      <c r="S6" s="252" t="s">
        <v>28</v>
      </c>
      <c r="T6" s="253"/>
      <c r="U6" s="254"/>
      <c r="V6" s="243"/>
      <c r="W6" s="244"/>
      <c r="X6" s="252" t="s">
        <v>29</v>
      </c>
      <c r="Y6" s="253"/>
      <c r="Z6" s="253"/>
      <c r="AA6" s="253"/>
      <c r="AB6" s="253"/>
      <c r="AC6" s="253"/>
      <c r="AD6" s="254"/>
      <c r="AE6" s="252" t="s">
        <v>30</v>
      </c>
      <c r="AF6" s="253"/>
      <c r="AG6" s="253"/>
      <c r="AH6" s="253"/>
      <c r="AI6" s="253"/>
      <c r="AJ6" s="253"/>
      <c r="AK6" s="254"/>
      <c r="AL6" s="252" t="s">
        <v>31</v>
      </c>
      <c r="AM6" s="253"/>
      <c r="AN6" s="253"/>
      <c r="AO6" s="253"/>
      <c r="AP6" s="253"/>
      <c r="AQ6" s="253"/>
      <c r="AR6" s="254"/>
      <c r="AS6" s="252" t="s">
        <v>32</v>
      </c>
      <c r="AT6" s="253"/>
      <c r="AU6" s="253"/>
      <c r="AV6" s="253"/>
      <c r="AW6" s="253"/>
      <c r="AX6" s="253"/>
      <c r="AY6" s="254"/>
      <c r="AZ6" s="252" t="s">
        <v>33</v>
      </c>
      <c r="BA6" s="253"/>
      <c r="BB6" s="253"/>
      <c r="BC6" s="253"/>
      <c r="BD6" s="253"/>
      <c r="BE6" s="253"/>
      <c r="BF6" s="254"/>
      <c r="BG6" s="56"/>
      <c r="BH6" s="56"/>
      <c r="BI6" s="56"/>
    </row>
    <row r="7" spans="1:61" s="110" customFormat="1" ht="75" x14ac:dyDescent="0.25">
      <c r="A7" s="136" t="s">
        <v>12</v>
      </c>
      <c r="B7" s="96" t="s">
        <v>13</v>
      </c>
      <c r="C7" s="137" t="s">
        <v>14</v>
      </c>
      <c r="D7" s="96" t="s">
        <v>15</v>
      </c>
      <c r="E7" s="96" t="s">
        <v>16</v>
      </c>
      <c r="F7" s="96" t="s">
        <v>17</v>
      </c>
      <c r="G7" s="96" t="s">
        <v>18</v>
      </c>
      <c r="H7" s="96" t="s">
        <v>19</v>
      </c>
      <c r="I7" s="138" t="s">
        <v>20</v>
      </c>
      <c r="J7" s="139" t="s">
        <v>60</v>
      </c>
      <c r="K7" s="96" t="s">
        <v>22</v>
      </c>
      <c r="L7" s="96" t="s">
        <v>23</v>
      </c>
      <c r="M7" s="96" t="s">
        <v>24</v>
      </c>
      <c r="N7" s="96" t="s">
        <v>61</v>
      </c>
      <c r="O7" s="96" t="s">
        <v>25</v>
      </c>
      <c r="P7" s="96" t="s">
        <v>62</v>
      </c>
      <c r="Q7" s="96" t="s">
        <v>59</v>
      </c>
      <c r="R7" s="260"/>
      <c r="S7" s="223" t="s">
        <v>35</v>
      </c>
      <c r="T7" s="223" t="s">
        <v>36</v>
      </c>
      <c r="U7" s="223" t="s">
        <v>37</v>
      </c>
      <c r="V7" s="60" t="s">
        <v>38</v>
      </c>
      <c r="W7" s="60" t="s">
        <v>39</v>
      </c>
      <c r="X7" s="223" t="s">
        <v>40</v>
      </c>
      <c r="Y7" s="223" t="s">
        <v>41</v>
      </c>
      <c r="Z7" s="223" t="s">
        <v>42</v>
      </c>
      <c r="AA7" s="223" t="s">
        <v>35</v>
      </c>
      <c r="AB7" s="223" t="s">
        <v>36</v>
      </c>
      <c r="AC7" s="223" t="s">
        <v>44</v>
      </c>
      <c r="AD7" s="223" t="s">
        <v>45</v>
      </c>
      <c r="AE7" s="223" t="s">
        <v>40</v>
      </c>
      <c r="AF7" s="223" t="s">
        <v>41</v>
      </c>
      <c r="AG7" s="223" t="s">
        <v>42</v>
      </c>
      <c r="AH7" s="223" t="s">
        <v>35</v>
      </c>
      <c r="AI7" s="223" t="s">
        <v>36</v>
      </c>
      <c r="AJ7" s="223" t="s">
        <v>44</v>
      </c>
      <c r="AK7" s="223" t="s">
        <v>45</v>
      </c>
      <c r="AL7" s="223" t="s">
        <v>40</v>
      </c>
      <c r="AM7" s="223" t="s">
        <v>41</v>
      </c>
      <c r="AN7" s="223" t="s">
        <v>42</v>
      </c>
      <c r="AO7" s="223" t="s">
        <v>35</v>
      </c>
      <c r="AP7" s="223" t="s">
        <v>36</v>
      </c>
      <c r="AQ7" s="223" t="s">
        <v>44</v>
      </c>
      <c r="AR7" s="223" t="s">
        <v>45</v>
      </c>
      <c r="AS7" s="223" t="s">
        <v>40</v>
      </c>
      <c r="AT7" s="223" t="s">
        <v>41</v>
      </c>
      <c r="AU7" s="223" t="s">
        <v>42</v>
      </c>
      <c r="AV7" s="223" t="s">
        <v>35</v>
      </c>
      <c r="AW7" s="223" t="s">
        <v>36</v>
      </c>
      <c r="AX7" s="223" t="s">
        <v>44</v>
      </c>
      <c r="AY7" s="223" t="s">
        <v>45</v>
      </c>
      <c r="AZ7" s="223" t="s">
        <v>40</v>
      </c>
      <c r="BA7" s="223" t="s">
        <v>41</v>
      </c>
      <c r="BB7" s="223" t="s">
        <v>42</v>
      </c>
      <c r="BC7" s="223" t="s">
        <v>35</v>
      </c>
      <c r="BD7" s="223" t="s">
        <v>36</v>
      </c>
      <c r="BE7" s="223" t="s">
        <v>44</v>
      </c>
      <c r="BF7" s="223" t="s">
        <v>45</v>
      </c>
      <c r="BG7" s="61" t="s">
        <v>46</v>
      </c>
      <c r="BH7" s="61" t="s">
        <v>47</v>
      </c>
      <c r="BI7" s="61" t="s">
        <v>48</v>
      </c>
    </row>
    <row r="8" spans="1:61" s="112" customFormat="1" x14ac:dyDescent="0.25">
      <c r="A8" s="140"/>
      <c r="B8" s="102"/>
      <c r="C8" s="99"/>
      <c r="D8" s="100"/>
      <c r="E8" s="140"/>
      <c r="F8" s="99"/>
      <c r="G8" s="141"/>
      <c r="H8" s="141"/>
      <c r="I8" s="142"/>
      <c r="J8" s="140"/>
      <c r="K8" s="140"/>
      <c r="L8" s="143"/>
      <c r="M8" s="143"/>
      <c r="N8" s="140"/>
      <c r="O8" s="144"/>
      <c r="P8" s="140"/>
      <c r="Q8" s="145"/>
      <c r="R8" s="111"/>
      <c r="S8" s="66"/>
      <c r="T8" s="66"/>
      <c r="U8" s="66"/>
      <c r="V8" s="63"/>
      <c r="W8" s="63"/>
      <c r="X8" s="67"/>
      <c r="Y8" s="68"/>
      <c r="Z8" s="69">
        <f>X8+Y8</f>
        <v>0</v>
      </c>
      <c r="AA8" s="68"/>
      <c r="AB8" s="68"/>
      <c r="AC8" s="68"/>
      <c r="AD8" s="68"/>
      <c r="AE8" s="67"/>
      <c r="AF8" s="68"/>
      <c r="AG8" s="69">
        <f>AE8+AF8</f>
        <v>0</v>
      </c>
      <c r="AH8" s="68"/>
      <c r="AI8" s="68"/>
      <c r="AJ8" s="68"/>
      <c r="AK8" s="68"/>
      <c r="AL8" s="67"/>
      <c r="AM8" s="68"/>
      <c r="AN8" s="69">
        <f>AL8+AM8</f>
        <v>0</v>
      </c>
      <c r="AO8" s="68"/>
      <c r="AP8" s="68"/>
      <c r="AQ8" s="68"/>
      <c r="AR8" s="68"/>
      <c r="AS8" s="67"/>
      <c r="AT8" s="68"/>
      <c r="AU8" s="69">
        <f>AS8+AT8</f>
        <v>0</v>
      </c>
      <c r="AV8" s="68"/>
      <c r="AW8" s="68"/>
      <c r="AX8" s="68"/>
      <c r="AY8" s="68"/>
      <c r="AZ8" s="67"/>
      <c r="BA8" s="68"/>
      <c r="BB8" s="69">
        <f>AZ8+BA8</f>
        <v>0</v>
      </c>
      <c r="BC8" s="68"/>
      <c r="BD8" s="68"/>
      <c r="BE8" s="68"/>
      <c r="BF8" s="68"/>
      <c r="BG8" s="70"/>
      <c r="BH8" s="70"/>
      <c r="BI8" s="70"/>
    </row>
    <row r="9" spans="1:61" s="74" customFormat="1" x14ac:dyDescent="0.25">
      <c r="A9" s="146"/>
      <c r="B9" s="146"/>
      <c r="C9" s="146"/>
      <c r="D9" s="147"/>
      <c r="E9" s="146"/>
      <c r="F9" s="148"/>
      <c r="G9" s="148"/>
      <c r="H9" s="148"/>
      <c r="I9" s="149">
        <f>SUM(I8:I8)</f>
        <v>0</v>
      </c>
      <c r="J9" s="146"/>
      <c r="K9" s="146"/>
      <c r="L9" s="146"/>
      <c r="M9" s="146"/>
      <c r="N9" s="147"/>
      <c r="O9" s="146">
        <f>SUM(O8:O8)</f>
        <v>0</v>
      </c>
      <c r="P9" s="146"/>
      <c r="Q9" s="147">
        <f>SUM(Q8:Q8)</f>
        <v>0</v>
      </c>
      <c r="R9" s="84"/>
      <c r="S9" s="74">
        <f t="shared" ref="S9:U9" si="0">SUM(S8:S8)</f>
        <v>0</v>
      </c>
      <c r="T9" s="74">
        <f t="shared" si="0"/>
        <v>0</v>
      </c>
      <c r="U9" s="74">
        <f t="shared" si="0"/>
        <v>0</v>
      </c>
      <c r="V9" s="71"/>
      <c r="W9" s="71"/>
      <c r="X9" s="74">
        <f t="shared" ref="X9:BF9" si="1">SUM(X8:X8)</f>
        <v>0</v>
      </c>
      <c r="Y9" s="74">
        <f t="shared" si="1"/>
        <v>0</v>
      </c>
      <c r="Z9" s="74">
        <f t="shared" si="1"/>
        <v>0</v>
      </c>
      <c r="AA9" s="74">
        <f t="shared" si="1"/>
        <v>0</v>
      </c>
      <c r="AB9" s="74">
        <f t="shared" si="1"/>
        <v>0</v>
      </c>
      <c r="AC9" s="74">
        <f t="shared" si="1"/>
        <v>0</v>
      </c>
      <c r="AD9" s="74">
        <f t="shared" si="1"/>
        <v>0</v>
      </c>
      <c r="AE9" s="74">
        <f t="shared" si="1"/>
        <v>0</v>
      </c>
      <c r="AF9" s="74">
        <f t="shared" si="1"/>
        <v>0</v>
      </c>
      <c r="AG9" s="74">
        <f t="shared" si="1"/>
        <v>0</v>
      </c>
      <c r="AH9" s="74">
        <f t="shared" si="1"/>
        <v>0</v>
      </c>
      <c r="AI9" s="74">
        <f t="shared" si="1"/>
        <v>0</v>
      </c>
      <c r="AJ9" s="74">
        <f t="shared" si="1"/>
        <v>0</v>
      </c>
      <c r="AK9" s="74">
        <f t="shared" si="1"/>
        <v>0</v>
      </c>
      <c r="AL9" s="74">
        <f t="shared" si="1"/>
        <v>0</v>
      </c>
      <c r="AM9" s="74">
        <f t="shared" si="1"/>
        <v>0</v>
      </c>
      <c r="AN9" s="74">
        <f t="shared" si="1"/>
        <v>0</v>
      </c>
      <c r="AO9" s="74">
        <f t="shared" si="1"/>
        <v>0</v>
      </c>
      <c r="AP9" s="74">
        <f t="shared" si="1"/>
        <v>0</v>
      </c>
      <c r="AQ9" s="74">
        <f t="shared" si="1"/>
        <v>0</v>
      </c>
      <c r="AR9" s="74">
        <f t="shared" si="1"/>
        <v>0</v>
      </c>
      <c r="AS9" s="74">
        <f t="shared" si="1"/>
        <v>0</v>
      </c>
      <c r="AT9" s="74">
        <f t="shared" si="1"/>
        <v>0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 t="shared" si="1"/>
        <v>0</v>
      </c>
      <c r="AZ9" s="74">
        <f t="shared" si="1"/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</row>
    <row r="10" spans="1:61" x14ac:dyDescent="0.25">
      <c r="A10" s="75"/>
      <c r="B10" s="75"/>
      <c r="C10" s="75"/>
      <c r="D10" s="73"/>
      <c r="E10" s="75"/>
      <c r="F10" s="75"/>
      <c r="G10" s="75"/>
      <c r="H10" s="75"/>
      <c r="I10" s="76"/>
      <c r="J10" s="77"/>
    </row>
    <row r="11" spans="1:61" x14ac:dyDescent="0.25">
      <c r="A11" s="75"/>
      <c r="B11" s="75"/>
      <c r="C11" s="75"/>
      <c r="D11" s="73"/>
      <c r="E11" s="75"/>
      <c r="F11" s="75"/>
      <c r="G11" s="75"/>
      <c r="H11" s="75"/>
      <c r="I11" s="76"/>
      <c r="J11" s="77"/>
    </row>
    <row r="12" spans="1:61" x14ac:dyDescent="0.25">
      <c r="A12" s="258" t="s">
        <v>55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78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51" t="s">
        <v>55</v>
      </c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 t="s">
        <v>55</v>
      </c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36" t="s">
        <v>55</v>
      </c>
      <c r="BH12" s="236"/>
      <c r="BI12" s="236"/>
    </row>
    <row r="13" spans="1:61" ht="30" x14ac:dyDescent="0.25">
      <c r="A13" s="246" t="s">
        <v>56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80" t="s">
        <v>59</v>
      </c>
      <c r="R13" s="113"/>
      <c r="S13" s="255"/>
      <c r="T13" s="256"/>
      <c r="U13" s="257"/>
      <c r="V13" s="240" t="s">
        <v>6</v>
      </c>
      <c r="W13" s="241"/>
      <c r="X13" s="251" t="s">
        <v>7</v>
      </c>
      <c r="Y13" s="251"/>
      <c r="Z13" s="251"/>
      <c r="AA13" s="251" t="s">
        <v>9</v>
      </c>
      <c r="AB13" s="251"/>
      <c r="AC13" s="251"/>
      <c r="AD13" s="225" t="s">
        <v>10</v>
      </c>
      <c r="AE13" s="251" t="s">
        <v>11</v>
      </c>
      <c r="AF13" s="251"/>
      <c r="AG13" s="251"/>
      <c r="AH13" s="251" t="s">
        <v>9</v>
      </c>
      <c r="AI13" s="251"/>
      <c r="AJ13" s="251"/>
      <c r="AK13" s="225" t="s">
        <v>10</v>
      </c>
      <c r="AL13" s="251" t="s">
        <v>11</v>
      </c>
      <c r="AM13" s="251"/>
      <c r="AN13" s="251"/>
      <c r="AO13" s="251" t="s">
        <v>9</v>
      </c>
      <c r="AP13" s="251"/>
      <c r="AQ13" s="251"/>
      <c r="AR13" s="225" t="s">
        <v>10</v>
      </c>
      <c r="AS13" s="251" t="s">
        <v>11</v>
      </c>
      <c r="AT13" s="251"/>
      <c r="AU13" s="251"/>
      <c r="AV13" s="251" t="s">
        <v>9</v>
      </c>
      <c r="AW13" s="251"/>
      <c r="AX13" s="251"/>
      <c r="AY13" s="225" t="s">
        <v>10</v>
      </c>
      <c r="AZ13" s="251" t="s">
        <v>11</v>
      </c>
      <c r="BA13" s="251"/>
      <c r="BB13" s="251"/>
      <c r="BC13" s="251" t="s">
        <v>9</v>
      </c>
      <c r="BD13" s="251"/>
      <c r="BE13" s="251"/>
      <c r="BF13" s="225" t="s">
        <v>10</v>
      </c>
      <c r="BG13" s="240"/>
      <c r="BH13" s="245"/>
      <c r="BI13" s="241"/>
    </row>
    <row r="14" spans="1:61" x14ac:dyDescent="0.2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  <c r="Q14" s="115"/>
      <c r="R14" s="117"/>
      <c r="S14" s="252" t="s">
        <v>28</v>
      </c>
      <c r="T14" s="253"/>
      <c r="U14" s="254"/>
      <c r="V14" s="243"/>
      <c r="W14" s="244"/>
      <c r="X14" s="252" t="s">
        <v>29</v>
      </c>
      <c r="Y14" s="253"/>
      <c r="Z14" s="253"/>
      <c r="AA14" s="253"/>
      <c r="AB14" s="253"/>
      <c r="AC14" s="253"/>
      <c r="AD14" s="254"/>
      <c r="AE14" s="252" t="s">
        <v>30</v>
      </c>
      <c r="AF14" s="253"/>
      <c r="AG14" s="253"/>
      <c r="AH14" s="253"/>
      <c r="AI14" s="253"/>
      <c r="AJ14" s="253"/>
      <c r="AK14" s="254"/>
      <c r="AL14" s="252" t="s">
        <v>31</v>
      </c>
      <c r="AM14" s="253"/>
      <c r="AN14" s="253"/>
      <c r="AO14" s="253"/>
      <c r="AP14" s="253"/>
      <c r="AQ14" s="253"/>
      <c r="AR14" s="254"/>
      <c r="AS14" s="252" t="s">
        <v>32</v>
      </c>
      <c r="AT14" s="253"/>
      <c r="AU14" s="253"/>
      <c r="AV14" s="253"/>
      <c r="AW14" s="253"/>
      <c r="AX14" s="253"/>
      <c r="AY14" s="254"/>
      <c r="AZ14" s="252" t="s">
        <v>33</v>
      </c>
      <c r="BA14" s="253"/>
      <c r="BB14" s="253"/>
      <c r="BC14" s="253"/>
      <c r="BD14" s="253"/>
      <c r="BE14" s="253"/>
      <c r="BF14" s="254"/>
      <c r="BG14" s="56"/>
      <c r="BH14" s="56"/>
      <c r="BI14" s="56"/>
    </row>
    <row r="15" spans="1:61" ht="75" x14ac:dyDescent="0.25">
      <c r="A15" s="58" t="s">
        <v>12</v>
      </c>
      <c r="B15" s="58" t="s">
        <v>13</v>
      </c>
      <c r="C15" s="58" t="s">
        <v>14</v>
      </c>
      <c r="D15" s="58" t="s">
        <v>15</v>
      </c>
      <c r="E15" s="58" t="s">
        <v>16</v>
      </c>
      <c r="F15" s="58" t="s">
        <v>17</v>
      </c>
      <c r="G15" s="58" t="s">
        <v>18</v>
      </c>
      <c r="H15" s="58" t="s">
        <v>19</v>
      </c>
      <c r="I15" s="108" t="s">
        <v>20</v>
      </c>
      <c r="J15" s="108" t="s">
        <v>60</v>
      </c>
      <c r="K15" s="58" t="s">
        <v>22</v>
      </c>
      <c r="L15" s="58" t="s">
        <v>23</v>
      </c>
      <c r="M15" s="58" t="s">
        <v>24</v>
      </c>
      <c r="N15" s="118" t="s">
        <v>61</v>
      </c>
      <c r="O15" s="58" t="s">
        <v>25</v>
      </c>
      <c r="P15" s="58" t="s">
        <v>62</v>
      </c>
      <c r="Q15" s="58" t="s">
        <v>59</v>
      </c>
      <c r="R15" s="119"/>
      <c r="S15" s="223" t="s">
        <v>35</v>
      </c>
      <c r="T15" s="223" t="s">
        <v>36</v>
      </c>
      <c r="U15" s="223" t="s">
        <v>37</v>
      </c>
      <c r="V15" s="60" t="s">
        <v>38</v>
      </c>
      <c r="W15" s="60" t="s">
        <v>39</v>
      </c>
      <c r="X15" s="223" t="s">
        <v>40</v>
      </c>
      <c r="Y15" s="223" t="s">
        <v>41</v>
      </c>
      <c r="Z15" s="223" t="s">
        <v>42</v>
      </c>
      <c r="AA15" s="223" t="s">
        <v>35</v>
      </c>
      <c r="AB15" s="223" t="s">
        <v>36</v>
      </c>
      <c r="AC15" s="223" t="s">
        <v>44</v>
      </c>
      <c r="AD15" s="223" t="s">
        <v>45</v>
      </c>
      <c r="AE15" s="223" t="s">
        <v>40</v>
      </c>
      <c r="AF15" s="223" t="s">
        <v>41</v>
      </c>
      <c r="AG15" s="223" t="s">
        <v>42</v>
      </c>
      <c r="AH15" s="223" t="s">
        <v>35</v>
      </c>
      <c r="AI15" s="223" t="s">
        <v>36</v>
      </c>
      <c r="AJ15" s="223" t="s">
        <v>44</v>
      </c>
      <c r="AK15" s="223" t="s">
        <v>45</v>
      </c>
      <c r="AL15" s="223" t="s">
        <v>40</v>
      </c>
      <c r="AM15" s="223" t="s">
        <v>41</v>
      </c>
      <c r="AN15" s="223" t="s">
        <v>42</v>
      </c>
      <c r="AO15" s="223" t="s">
        <v>35</v>
      </c>
      <c r="AP15" s="223" t="s">
        <v>36</v>
      </c>
      <c r="AQ15" s="223" t="s">
        <v>44</v>
      </c>
      <c r="AR15" s="223" t="s">
        <v>45</v>
      </c>
      <c r="AS15" s="223" t="s">
        <v>40</v>
      </c>
      <c r="AT15" s="223" t="s">
        <v>41</v>
      </c>
      <c r="AU15" s="223" t="s">
        <v>42</v>
      </c>
      <c r="AV15" s="223" t="s">
        <v>35</v>
      </c>
      <c r="AW15" s="223" t="s">
        <v>36</v>
      </c>
      <c r="AX15" s="223" t="s">
        <v>44</v>
      </c>
      <c r="AY15" s="223" t="s">
        <v>45</v>
      </c>
      <c r="AZ15" s="223" t="s">
        <v>40</v>
      </c>
      <c r="BA15" s="223" t="s">
        <v>41</v>
      </c>
      <c r="BB15" s="223" t="s">
        <v>42</v>
      </c>
      <c r="BC15" s="223" t="s">
        <v>35</v>
      </c>
      <c r="BD15" s="223" t="s">
        <v>36</v>
      </c>
      <c r="BE15" s="223" t="s">
        <v>44</v>
      </c>
      <c r="BF15" s="223" t="s">
        <v>45</v>
      </c>
      <c r="BG15" s="61" t="s">
        <v>46</v>
      </c>
      <c r="BH15" s="61" t="s">
        <v>47</v>
      </c>
      <c r="BI15" s="61" t="s">
        <v>48</v>
      </c>
    </row>
    <row r="16" spans="1:61" s="71" customFormat="1" x14ac:dyDescent="0.25">
      <c r="A16" s="120"/>
      <c r="B16" s="121" t="s">
        <v>153</v>
      </c>
      <c r="C16" s="62" t="s">
        <v>154</v>
      </c>
      <c r="D16" s="63" t="s">
        <v>155</v>
      </c>
      <c r="E16" s="120"/>
      <c r="F16" s="122"/>
      <c r="G16" s="122"/>
      <c r="H16" s="122"/>
      <c r="I16" s="123"/>
      <c r="J16" s="120"/>
      <c r="K16" s="120"/>
      <c r="L16" s="124"/>
      <c r="M16" s="124"/>
      <c r="N16" s="63"/>
      <c r="O16" s="125"/>
      <c r="P16" s="120"/>
      <c r="Q16" s="126">
        <f>IF(P16="Yes",O16*1,I16*3.56+O16)</f>
        <v>0</v>
      </c>
      <c r="R16" s="126"/>
      <c r="S16" s="68"/>
      <c r="T16" s="68"/>
      <c r="U16" s="68"/>
      <c r="V16" s="63"/>
      <c r="W16" s="65"/>
      <c r="X16" s="68"/>
      <c r="Y16" s="68"/>
      <c r="Z16" s="69">
        <f>X16+Y16</f>
        <v>0</v>
      </c>
      <c r="AA16" s="68"/>
      <c r="AB16" s="68"/>
      <c r="AC16" s="68"/>
      <c r="AD16" s="68"/>
      <c r="AE16" s="68"/>
      <c r="AF16" s="68"/>
      <c r="AG16" s="69">
        <f>AE16+AF16</f>
        <v>0</v>
      </c>
      <c r="AH16" s="68"/>
      <c r="AI16" s="68"/>
      <c r="AJ16" s="68"/>
      <c r="AK16" s="68"/>
      <c r="AL16" s="68"/>
      <c r="AM16" s="68"/>
      <c r="AN16" s="69">
        <f>AL16+AM16</f>
        <v>0</v>
      </c>
      <c r="AO16" s="68"/>
      <c r="AP16" s="68"/>
      <c r="AQ16" s="68"/>
      <c r="AR16" s="68"/>
      <c r="AS16" s="68"/>
      <c r="AT16" s="68"/>
      <c r="AU16" s="127">
        <f>AS16+AT16</f>
        <v>0</v>
      </c>
      <c r="AV16" s="68"/>
      <c r="AW16" s="68"/>
      <c r="AX16" s="68"/>
      <c r="AY16" s="68"/>
      <c r="AZ16" s="68"/>
      <c r="BA16" s="68"/>
      <c r="BB16" s="127">
        <f>AZ16+BA16</f>
        <v>0</v>
      </c>
      <c r="BC16" s="68"/>
      <c r="BD16" s="68"/>
      <c r="BE16" s="68"/>
      <c r="BF16" s="68"/>
      <c r="BG16" s="65"/>
      <c r="BH16" s="65"/>
      <c r="BI16" s="65"/>
    </row>
    <row r="17" spans="1:61" s="71" customFormat="1" x14ac:dyDescent="0.25">
      <c r="A17" s="120"/>
      <c r="B17" s="65" t="s">
        <v>153</v>
      </c>
      <c r="C17" s="62" t="s">
        <v>154</v>
      </c>
      <c r="D17" s="63" t="s">
        <v>155</v>
      </c>
      <c r="E17" s="120"/>
      <c r="F17" s="122"/>
      <c r="G17" s="122"/>
      <c r="H17" s="122"/>
      <c r="I17" s="123"/>
      <c r="J17" s="120"/>
      <c r="K17" s="120"/>
      <c r="L17" s="124"/>
      <c r="M17" s="124"/>
      <c r="N17" s="63"/>
      <c r="O17" s="125"/>
      <c r="P17" s="120"/>
      <c r="Q17" s="126">
        <f t="shared" ref="Q17:Q29" si="2">IF(P17="Yes",O17*1,I17*3.56+O17)</f>
        <v>0</v>
      </c>
      <c r="R17" s="126"/>
      <c r="S17" s="68"/>
      <c r="T17" s="68"/>
      <c r="U17" s="68"/>
      <c r="V17" s="63"/>
      <c r="W17" s="65"/>
      <c r="X17" s="68"/>
      <c r="Y17" s="68"/>
      <c r="Z17" s="69">
        <f t="shared" ref="Z17:Z29" si="3">X17+Y17</f>
        <v>0</v>
      </c>
      <c r="AA17" s="68"/>
      <c r="AB17" s="68"/>
      <c r="AC17" s="68"/>
      <c r="AD17" s="68"/>
      <c r="AE17" s="68"/>
      <c r="AF17" s="68"/>
      <c r="AG17" s="69">
        <f t="shared" ref="AG17:AG29" si="4">AE17+AF17</f>
        <v>0</v>
      </c>
      <c r="AH17" s="68"/>
      <c r="AI17" s="68"/>
      <c r="AJ17" s="68"/>
      <c r="AK17" s="68"/>
      <c r="AL17" s="68"/>
      <c r="AM17" s="68"/>
      <c r="AN17" s="69">
        <f t="shared" ref="AN17:AN29" si="5">AL17+AM17</f>
        <v>0</v>
      </c>
      <c r="AO17" s="68"/>
      <c r="AP17" s="68"/>
      <c r="AQ17" s="68"/>
      <c r="AR17" s="68"/>
      <c r="AS17" s="68"/>
      <c r="AT17" s="68"/>
      <c r="AU17" s="127">
        <f t="shared" ref="AU17:AU29" si="6">AS17+AT17</f>
        <v>0</v>
      </c>
      <c r="AV17" s="68"/>
      <c r="AW17" s="68"/>
      <c r="AX17" s="68"/>
      <c r="AY17" s="68"/>
      <c r="AZ17" s="68"/>
      <c r="BA17" s="68"/>
      <c r="BB17" s="127">
        <f t="shared" ref="BB17:BB29" si="7">AZ17+BA17</f>
        <v>0</v>
      </c>
      <c r="BC17" s="68"/>
      <c r="BD17" s="68"/>
      <c r="BE17" s="68"/>
      <c r="BF17" s="68"/>
      <c r="BG17" s="65"/>
      <c r="BH17" s="65"/>
      <c r="BI17" s="65"/>
    </row>
    <row r="18" spans="1:61" s="71" customFormat="1" x14ac:dyDescent="0.25">
      <c r="A18" s="120"/>
      <c r="B18" s="65" t="s">
        <v>153</v>
      </c>
      <c r="C18" s="62" t="s">
        <v>154</v>
      </c>
      <c r="D18" s="63" t="s">
        <v>155</v>
      </c>
      <c r="E18" s="120"/>
      <c r="F18" s="122"/>
      <c r="G18" s="122"/>
      <c r="H18" s="122"/>
      <c r="I18" s="123"/>
      <c r="J18" s="120"/>
      <c r="K18" s="120"/>
      <c r="L18" s="124"/>
      <c r="M18" s="124"/>
      <c r="N18" s="63"/>
      <c r="O18" s="125"/>
      <c r="P18" s="120"/>
      <c r="Q18" s="126">
        <f t="shared" si="2"/>
        <v>0</v>
      </c>
      <c r="R18" s="126"/>
      <c r="S18" s="68"/>
      <c r="T18" s="68"/>
      <c r="U18" s="68"/>
      <c r="V18" s="63"/>
      <c r="W18" s="65"/>
      <c r="X18" s="68"/>
      <c r="Y18" s="68"/>
      <c r="Z18" s="69">
        <f t="shared" si="3"/>
        <v>0</v>
      </c>
      <c r="AA18" s="68"/>
      <c r="AB18" s="68"/>
      <c r="AC18" s="68"/>
      <c r="AD18" s="68"/>
      <c r="AE18" s="68"/>
      <c r="AF18" s="68"/>
      <c r="AG18" s="69">
        <f t="shared" si="4"/>
        <v>0</v>
      </c>
      <c r="AH18" s="68"/>
      <c r="AI18" s="68"/>
      <c r="AJ18" s="68"/>
      <c r="AK18" s="68"/>
      <c r="AL18" s="68"/>
      <c r="AM18" s="68"/>
      <c r="AN18" s="69">
        <f t="shared" si="5"/>
        <v>0</v>
      </c>
      <c r="AO18" s="68"/>
      <c r="AP18" s="68"/>
      <c r="AQ18" s="68"/>
      <c r="AR18" s="68"/>
      <c r="AS18" s="68"/>
      <c r="AT18" s="68"/>
      <c r="AU18" s="127">
        <f t="shared" si="6"/>
        <v>0</v>
      </c>
      <c r="AV18" s="68"/>
      <c r="AW18" s="68"/>
      <c r="AX18" s="68"/>
      <c r="AY18" s="68"/>
      <c r="AZ18" s="68"/>
      <c r="BA18" s="68"/>
      <c r="BB18" s="127">
        <f t="shared" si="7"/>
        <v>0</v>
      </c>
      <c r="BC18" s="68"/>
      <c r="BD18" s="68"/>
      <c r="BE18" s="68"/>
      <c r="BF18" s="68"/>
      <c r="BG18" s="65"/>
      <c r="BH18" s="65"/>
      <c r="BI18" s="65"/>
    </row>
    <row r="19" spans="1:61" s="71" customFormat="1" x14ac:dyDescent="0.25">
      <c r="A19" s="120"/>
      <c r="B19" s="65" t="s">
        <v>153</v>
      </c>
      <c r="C19" s="62" t="s">
        <v>154</v>
      </c>
      <c r="D19" s="63" t="s">
        <v>155</v>
      </c>
      <c r="E19" s="120"/>
      <c r="F19" s="122"/>
      <c r="G19" s="122"/>
      <c r="H19" s="122"/>
      <c r="I19" s="123"/>
      <c r="J19" s="120"/>
      <c r="K19" s="120"/>
      <c r="L19" s="124"/>
      <c r="M19" s="124"/>
      <c r="N19" s="63"/>
      <c r="O19" s="125"/>
      <c r="P19" s="120"/>
      <c r="Q19" s="126">
        <f t="shared" si="2"/>
        <v>0</v>
      </c>
      <c r="R19" s="126"/>
      <c r="S19" s="68"/>
      <c r="T19" s="68"/>
      <c r="U19" s="68"/>
      <c r="V19" s="63"/>
      <c r="W19" s="65"/>
      <c r="X19" s="68"/>
      <c r="Y19" s="68"/>
      <c r="Z19" s="69">
        <f t="shared" si="3"/>
        <v>0</v>
      </c>
      <c r="AA19" s="68"/>
      <c r="AB19" s="68"/>
      <c r="AC19" s="68"/>
      <c r="AD19" s="68"/>
      <c r="AE19" s="68"/>
      <c r="AF19" s="68"/>
      <c r="AG19" s="69">
        <f t="shared" si="4"/>
        <v>0</v>
      </c>
      <c r="AH19" s="68"/>
      <c r="AI19" s="68"/>
      <c r="AJ19" s="68"/>
      <c r="AK19" s="68"/>
      <c r="AL19" s="68"/>
      <c r="AM19" s="68"/>
      <c r="AN19" s="69">
        <f t="shared" si="5"/>
        <v>0</v>
      </c>
      <c r="AO19" s="68"/>
      <c r="AP19" s="68"/>
      <c r="AQ19" s="68"/>
      <c r="AR19" s="68"/>
      <c r="AS19" s="68"/>
      <c r="AT19" s="68"/>
      <c r="AU19" s="127">
        <f t="shared" si="6"/>
        <v>0</v>
      </c>
      <c r="AV19" s="68"/>
      <c r="AW19" s="68"/>
      <c r="AX19" s="68"/>
      <c r="AY19" s="68"/>
      <c r="AZ19" s="68"/>
      <c r="BA19" s="68"/>
      <c r="BB19" s="127">
        <f t="shared" si="7"/>
        <v>0</v>
      </c>
      <c r="BC19" s="68"/>
      <c r="BD19" s="68"/>
      <c r="BE19" s="68"/>
      <c r="BF19" s="68"/>
      <c r="BG19" s="65"/>
      <c r="BH19" s="65"/>
      <c r="BI19" s="65"/>
    </row>
    <row r="20" spans="1:61" s="71" customFormat="1" x14ac:dyDescent="0.25">
      <c r="A20" s="120"/>
      <c r="B20" s="65" t="s">
        <v>153</v>
      </c>
      <c r="C20" s="62" t="s">
        <v>154</v>
      </c>
      <c r="D20" s="63" t="s">
        <v>155</v>
      </c>
      <c r="E20" s="120"/>
      <c r="F20" s="122"/>
      <c r="G20" s="122"/>
      <c r="H20" s="122"/>
      <c r="I20" s="123"/>
      <c r="J20" s="120"/>
      <c r="K20" s="120"/>
      <c r="L20" s="124"/>
      <c r="M20" s="124"/>
      <c r="N20" s="63"/>
      <c r="O20" s="125"/>
      <c r="P20" s="120"/>
      <c r="Q20" s="126">
        <f t="shared" si="2"/>
        <v>0</v>
      </c>
      <c r="R20" s="126"/>
      <c r="S20" s="68"/>
      <c r="T20" s="68"/>
      <c r="U20" s="68"/>
      <c r="V20" s="63"/>
      <c r="W20" s="65"/>
      <c r="X20" s="68"/>
      <c r="Y20" s="68"/>
      <c r="Z20" s="69">
        <f t="shared" si="3"/>
        <v>0</v>
      </c>
      <c r="AA20" s="68"/>
      <c r="AB20" s="68"/>
      <c r="AC20" s="68"/>
      <c r="AD20" s="68"/>
      <c r="AE20" s="68"/>
      <c r="AF20" s="68"/>
      <c r="AG20" s="69">
        <f t="shared" si="4"/>
        <v>0</v>
      </c>
      <c r="AH20" s="68"/>
      <c r="AI20" s="68"/>
      <c r="AJ20" s="68"/>
      <c r="AK20" s="68"/>
      <c r="AL20" s="68"/>
      <c r="AM20" s="68"/>
      <c r="AN20" s="69">
        <f t="shared" si="5"/>
        <v>0</v>
      </c>
      <c r="AO20" s="68"/>
      <c r="AP20" s="68"/>
      <c r="AQ20" s="68"/>
      <c r="AR20" s="68"/>
      <c r="AS20" s="68"/>
      <c r="AT20" s="68"/>
      <c r="AU20" s="127">
        <f t="shared" si="6"/>
        <v>0</v>
      </c>
      <c r="AV20" s="68"/>
      <c r="AW20" s="68"/>
      <c r="AX20" s="68"/>
      <c r="AY20" s="68"/>
      <c r="AZ20" s="68"/>
      <c r="BA20" s="68"/>
      <c r="BB20" s="127">
        <f t="shared" si="7"/>
        <v>0</v>
      </c>
      <c r="BC20" s="68"/>
      <c r="BD20" s="68"/>
      <c r="BE20" s="68"/>
      <c r="BF20" s="68"/>
      <c r="BG20" s="65"/>
      <c r="BH20" s="65"/>
      <c r="BI20" s="65"/>
    </row>
    <row r="21" spans="1:61" s="71" customFormat="1" x14ac:dyDescent="0.25">
      <c r="A21" s="120"/>
      <c r="B21" s="65" t="s">
        <v>153</v>
      </c>
      <c r="C21" s="62" t="s">
        <v>154</v>
      </c>
      <c r="D21" s="63" t="s">
        <v>155</v>
      </c>
      <c r="E21" s="120"/>
      <c r="F21" s="122"/>
      <c r="G21" s="122"/>
      <c r="H21" s="122"/>
      <c r="I21" s="123"/>
      <c r="J21" s="120"/>
      <c r="K21" s="120"/>
      <c r="L21" s="124"/>
      <c r="M21" s="124"/>
      <c r="N21" s="63"/>
      <c r="O21" s="125"/>
      <c r="P21" s="120"/>
      <c r="Q21" s="126">
        <f t="shared" si="2"/>
        <v>0</v>
      </c>
      <c r="R21" s="126"/>
      <c r="S21" s="68"/>
      <c r="T21" s="68"/>
      <c r="U21" s="68"/>
      <c r="V21" s="63"/>
      <c r="W21" s="65"/>
      <c r="X21" s="68"/>
      <c r="Y21" s="68"/>
      <c r="Z21" s="69">
        <f t="shared" si="3"/>
        <v>0</v>
      </c>
      <c r="AA21" s="68"/>
      <c r="AB21" s="68"/>
      <c r="AC21" s="68"/>
      <c r="AD21" s="68"/>
      <c r="AE21" s="68"/>
      <c r="AF21" s="68"/>
      <c r="AG21" s="69">
        <f t="shared" si="4"/>
        <v>0</v>
      </c>
      <c r="AH21" s="68"/>
      <c r="AI21" s="68"/>
      <c r="AJ21" s="68"/>
      <c r="AK21" s="68"/>
      <c r="AL21" s="68"/>
      <c r="AM21" s="68"/>
      <c r="AN21" s="69">
        <f t="shared" si="5"/>
        <v>0</v>
      </c>
      <c r="AO21" s="68"/>
      <c r="AP21" s="68"/>
      <c r="AQ21" s="68"/>
      <c r="AR21" s="68"/>
      <c r="AS21" s="68"/>
      <c r="AT21" s="68"/>
      <c r="AU21" s="127">
        <f t="shared" si="6"/>
        <v>0</v>
      </c>
      <c r="AV21" s="68"/>
      <c r="AW21" s="68"/>
      <c r="AX21" s="68"/>
      <c r="AY21" s="68"/>
      <c r="AZ21" s="68"/>
      <c r="BA21" s="68"/>
      <c r="BB21" s="127">
        <f t="shared" si="7"/>
        <v>0</v>
      </c>
      <c r="BC21" s="68"/>
      <c r="BD21" s="68"/>
      <c r="BE21" s="68"/>
      <c r="BF21" s="68"/>
      <c r="BG21" s="65"/>
      <c r="BH21" s="65"/>
      <c r="BI21" s="65"/>
    </row>
    <row r="22" spans="1:61" s="71" customFormat="1" x14ac:dyDescent="0.25">
      <c r="A22" s="120"/>
      <c r="B22" s="65" t="s">
        <v>153</v>
      </c>
      <c r="C22" s="62" t="s">
        <v>154</v>
      </c>
      <c r="D22" s="63" t="s">
        <v>155</v>
      </c>
      <c r="E22" s="120"/>
      <c r="F22" s="122"/>
      <c r="G22" s="122"/>
      <c r="H22" s="122"/>
      <c r="I22" s="123"/>
      <c r="J22" s="120"/>
      <c r="K22" s="120"/>
      <c r="L22" s="124"/>
      <c r="M22" s="124"/>
      <c r="N22" s="63"/>
      <c r="O22" s="125"/>
      <c r="P22" s="120"/>
      <c r="Q22" s="126">
        <f t="shared" si="2"/>
        <v>0</v>
      </c>
      <c r="R22" s="126"/>
      <c r="S22" s="68"/>
      <c r="T22" s="68"/>
      <c r="U22" s="68"/>
      <c r="V22" s="63"/>
      <c r="W22" s="65"/>
      <c r="X22" s="68"/>
      <c r="Y22" s="68"/>
      <c r="Z22" s="69">
        <f t="shared" si="3"/>
        <v>0</v>
      </c>
      <c r="AA22" s="68"/>
      <c r="AB22" s="68"/>
      <c r="AC22" s="68"/>
      <c r="AD22" s="68"/>
      <c r="AE22" s="68"/>
      <c r="AF22" s="68"/>
      <c r="AG22" s="69">
        <f t="shared" si="4"/>
        <v>0</v>
      </c>
      <c r="AH22" s="68"/>
      <c r="AI22" s="68"/>
      <c r="AJ22" s="68"/>
      <c r="AK22" s="68"/>
      <c r="AL22" s="68"/>
      <c r="AM22" s="68"/>
      <c r="AN22" s="69">
        <f t="shared" si="5"/>
        <v>0</v>
      </c>
      <c r="AO22" s="68"/>
      <c r="AP22" s="68"/>
      <c r="AQ22" s="68"/>
      <c r="AR22" s="68"/>
      <c r="AS22" s="68"/>
      <c r="AT22" s="68"/>
      <c r="AU22" s="127">
        <f t="shared" si="6"/>
        <v>0</v>
      </c>
      <c r="AV22" s="68"/>
      <c r="AW22" s="68"/>
      <c r="AX22" s="68"/>
      <c r="AY22" s="68"/>
      <c r="AZ22" s="68"/>
      <c r="BA22" s="68"/>
      <c r="BB22" s="127">
        <f t="shared" si="7"/>
        <v>0</v>
      </c>
      <c r="BC22" s="68"/>
      <c r="BD22" s="68"/>
      <c r="BE22" s="68"/>
      <c r="BF22" s="68"/>
      <c r="BG22" s="65"/>
      <c r="BH22" s="65"/>
      <c r="BI22" s="65"/>
    </row>
    <row r="23" spans="1:61" s="71" customFormat="1" x14ac:dyDescent="0.25">
      <c r="A23" s="120"/>
      <c r="B23" s="65" t="s">
        <v>153</v>
      </c>
      <c r="C23" s="62" t="s">
        <v>154</v>
      </c>
      <c r="D23" s="63" t="s">
        <v>155</v>
      </c>
      <c r="E23" s="120"/>
      <c r="F23" s="122"/>
      <c r="G23" s="122"/>
      <c r="H23" s="122"/>
      <c r="I23" s="123"/>
      <c r="J23" s="120"/>
      <c r="K23" s="120"/>
      <c r="L23" s="124"/>
      <c r="M23" s="124"/>
      <c r="N23" s="63"/>
      <c r="O23" s="125"/>
      <c r="P23" s="120"/>
      <c r="Q23" s="126">
        <f t="shared" si="2"/>
        <v>0</v>
      </c>
      <c r="R23" s="126"/>
      <c r="S23" s="68"/>
      <c r="T23" s="68"/>
      <c r="U23" s="68"/>
      <c r="V23" s="63"/>
      <c r="W23" s="65"/>
      <c r="X23" s="68"/>
      <c r="Y23" s="68"/>
      <c r="Z23" s="69">
        <f t="shared" si="3"/>
        <v>0</v>
      </c>
      <c r="AA23" s="68"/>
      <c r="AB23" s="68"/>
      <c r="AC23" s="68"/>
      <c r="AD23" s="68"/>
      <c r="AE23" s="68"/>
      <c r="AF23" s="68"/>
      <c r="AG23" s="69">
        <f t="shared" si="4"/>
        <v>0</v>
      </c>
      <c r="AH23" s="68"/>
      <c r="AI23" s="68"/>
      <c r="AJ23" s="68"/>
      <c r="AK23" s="68"/>
      <c r="AL23" s="68"/>
      <c r="AM23" s="68"/>
      <c r="AN23" s="69">
        <f t="shared" si="5"/>
        <v>0</v>
      </c>
      <c r="AO23" s="68"/>
      <c r="AP23" s="68"/>
      <c r="AQ23" s="68"/>
      <c r="AR23" s="68"/>
      <c r="AS23" s="68"/>
      <c r="AT23" s="68"/>
      <c r="AU23" s="127">
        <f t="shared" si="6"/>
        <v>0</v>
      </c>
      <c r="AV23" s="68"/>
      <c r="AW23" s="68"/>
      <c r="AX23" s="68"/>
      <c r="AY23" s="68"/>
      <c r="AZ23" s="68"/>
      <c r="BA23" s="68"/>
      <c r="BB23" s="127">
        <f t="shared" si="7"/>
        <v>0</v>
      </c>
      <c r="BC23" s="68"/>
      <c r="BD23" s="68"/>
      <c r="BE23" s="68"/>
      <c r="BF23" s="68"/>
      <c r="BG23" s="65"/>
      <c r="BH23" s="65"/>
      <c r="BI23" s="65"/>
    </row>
    <row r="24" spans="1:61" s="71" customFormat="1" x14ac:dyDescent="0.25">
      <c r="A24" s="120"/>
      <c r="B24" s="65" t="s">
        <v>153</v>
      </c>
      <c r="C24" s="62" t="s">
        <v>154</v>
      </c>
      <c r="D24" s="63" t="s">
        <v>155</v>
      </c>
      <c r="E24" s="120"/>
      <c r="F24" s="122"/>
      <c r="G24" s="122"/>
      <c r="H24" s="122"/>
      <c r="I24" s="123"/>
      <c r="J24" s="120"/>
      <c r="K24" s="120"/>
      <c r="L24" s="124"/>
      <c r="M24" s="124"/>
      <c r="N24" s="63"/>
      <c r="O24" s="125"/>
      <c r="P24" s="120"/>
      <c r="Q24" s="126">
        <f t="shared" si="2"/>
        <v>0</v>
      </c>
      <c r="R24" s="126"/>
      <c r="S24" s="68"/>
      <c r="T24" s="68"/>
      <c r="U24" s="68"/>
      <c r="V24" s="63"/>
      <c r="W24" s="65"/>
      <c r="X24" s="68"/>
      <c r="Y24" s="68"/>
      <c r="Z24" s="69">
        <f t="shared" si="3"/>
        <v>0</v>
      </c>
      <c r="AA24" s="68"/>
      <c r="AB24" s="68"/>
      <c r="AC24" s="68"/>
      <c r="AD24" s="68"/>
      <c r="AE24" s="68"/>
      <c r="AF24" s="68"/>
      <c r="AG24" s="69">
        <f t="shared" si="4"/>
        <v>0</v>
      </c>
      <c r="AH24" s="68"/>
      <c r="AI24" s="68"/>
      <c r="AJ24" s="68"/>
      <c r="AK24" s="68"/>
      <c r="AL24" s="68"/>
      <c r="AM24" s="68"/>
      <c r="AN24" s="69">
        <f t="shared" si="5"/>
        <v>0</v>
      </c>
      <c r="AO24" s="68"/>
      <c r="AP24" s="68"/>
      <c r="AQ24" s="68"/>
      <c r="AR24" s="68"/>
      <c r="AS24" s="68"/>
      <c r="AT24" s="68"/>
      <c r="AU24" s="127">
        <f t="shared" si="6"/>
        <v>0</v>
      </c>
      <c r="AV24" s="68"/>
      <c r="AW24" s="68"/>
      <c r="AX24" s="68"/>
      <c r="AY24" s="68"/>
      <c r="AZ24" s="68"/>
      <c r="BA24" s="68"/>
      <c r="BB24" s="127">
        <f t="shared" si="7"/>
        <v>0</v>
      </c>
      <c r="BC24" s="68"/>
      <c r="BD24" s="68"/>
      <c r="BE24" s="68"/>
      <c r="BF24" s="68"/>
      <c r="BG24" s="65"/>
      <c r="BH24" s="65"/>
      <c r="BI24" s="65"/>
    </row>
    <row r="25" spans="1:61" s="71" customFormat="1" x14ac:dyDescent="0.25">
      <c r="A25" s="120"/>
      <c r="B25" s="65" t="s">
        <v>153</v>
      </c>
      <c r="C25" s="62" t="s">
        <v>154</v>
      </c>
      <c r="D25" s="63" t="s">
        <v>155</v>
      </c>
      <c r="E25" s="120"/>
      <c r="F25" s="122"/>
      <c r="G25" s="122"/>
      <c r="H25" s="122"/>
      <c r="I25" s="123"/>
      <c r="J25" s="120"/>
      <c r="K25" s="120"/>
      <c r="L25" s="124"/>
      <c r="M25" s="124"/>
      <c r="N25" s="63"/>
      <c r="O25" s="125"/>
      <c r="P25" s="120"/>
      <c r="Q25" s="126">
        <f t="shared" si="2"/>
        <v>0</v>
      </c>
      <c r="R25" s="126"/>
      <c r="S25" s="68"/>
      <c r="T25" s="68"/>
      <c r="U25" s="68"/>
      <c r="V25" s="63"/>
      <c r="W25" s="65"/>
      <c r="X25" s="68"/>
      <c r="Y25" s="68"/>
      <c r="Z25" s="69">
        <f t="shared" si="3"/>
        <v>0</v>
      </c>
      <c r="AA25" s="68"/>
      <c r="AB25" s="68"/>
      <c r="AC25" s="68"/>
      <c r="AD25" s="68"/>
      <c r="AE25" s="68"/>
      <c r="AF25" s="68"/>
      <c r="AG25" s="69">
        <f t="shared" si="4"/>
        <v>0</v>
      </c>
      <c r="AH25" s="68"/>
      <c r="AI25" s="68"/>
      <c r="AJ25" s="68"/>
      <c r="AK25" s="68"/>
      <c r="AL25" s="68"/>
      <c r="AM25" s="68"/>
      <c r="AN25" s="69">
        <f t="shared" si="5"/>
        <v>0</v>
      </c>
      <c r="AO25" s="68"/>
      <c r="AP25" s="68"/>
      <c r="AQ25" s="68"/>
      <c r="AR25" s="68"/>
      <c r="AS25" s="68"/>
      <c r="AT25" s="68"/>
      <c r="AU25" s="127">
        <f t="shared" si="6"/>
        <v>0</v>
      </c>
      <c r="AV25" s="68"/>
      <c r="AW25" s="68"/>
      <c r="AX25" s="68"/>
      <c r="AY25" s="68"/>
      <c r="AZ25" s="68"/>
      <c r="BA25" s="68"/>
      <c r="BB25" s="127">
        <f t="shared" si="7"/>
        <v>0</v>
      </c>
      <c r="BC25" s="68"/>
      <c r="BD25" s="68"/>
      <c r="BE25" s="68"/>
      <c r="BF25" s="68"/>
      <c r="BG25" s="65"/>
      <c r="BH25" s="65"/>
      <c r="BI25" s="65"/>
    </row>
    <row r="26" spans="1:61" s="71" customFormat="1" x14ac:dyDescent="0.25">
      <c r="A26" s="120"/>
      <c r="B26" s="65" t="s">
        <v>153</v>
      </c>
      <c r="C26" s="62" t="s">
        <v>154</v>
      </c>
      <c r="D26" s="63" t="s">
        <v>155</v>
      </c>
      <c r="E26" s="120"/>
      <c r="F26" s="122"/>
      <c r="G26" s="122"/>
      <c r="H26" s="122"/>
      <c r="I26" s="123"/>
      <c r="J26" s="120"/>
      <c r="K26" s="120"/>
      <c r="L26" s="124"/>
      <c r="M26" s="124"/>
      <c r="N26" s="63"/>
      <c r="O26" s="125"/>
      <c r="P26" s="120"/>
      <c r="Q26" s="126">
        <f t="shared" si="2"/>
        <v>0</v>
      </c>
      <c r="R26" s="126"/>
      <c r="S26" s="68"/>
      <c r="T26" s="68"/>
      <c r="U26" s="68"/>
      <c r="V26" s="63"/>
      <c r="W26" s="65"/>
      <c r="X26" s="68"/>
      <c r="Y26" s="68"/>
      <c r="Z26" s="69">
        <f t="shared" si="3"/>
        <v>0</v>
      </c>
      <c r="AA26" s="68"/>
      <c r="AB26" s="68"/>
      <c r="AC26" s="68"/>
      <c r="AD26" s="68"/>
      <c r="AE26" s="68"/>
      <c r="AF26" s="68"/>
      <c r="AG26" s="69">
        <f t="shared" si="4"/>
        <v>0</v>
      </c>
      <c r="AH26" s="68"/>
      <c r="AI26" s="68"/>
      <c r="AJ26" s="68"/>
      <c r="AK26" s="68"/>
      <c r="AL26" s="68"/>
      <c r="AM26" s="68"/>
      <c r="AN26" s="69">
        <f t="shared" si="5"/>
        <v>0</v>
      </c>
      <c r="AO26" s="68"/>
      <c r="AP26" s="68"/>
      <c r="AQ26" s="68"/>
      <c r="AR26" s="68"/>
      <c r="AS26" s="68"/>
      <c r="AT26" s="68"/>
      <c r="AU26" s="127">
        <f t="shared" si="6"/>
        <v>0</v>
      </c>
      <c r="AV26" s="68"/>
      <c r="AW26" s="68"/>
      <c r="AX26" s="68"/>
      <c r="AY26" s="68"/>
      <c r="AZ26" s="68"/>
      <c r="BA26" s="68"/>
      <c r="BB26" s="127">
        <f t="shared" si="7"/>
        <v>0</v>
      </c>
      <c r="BC26" s="68"/>
      <c r="BD26" s="68"/>
      <c r="BE26" s="68"/>
      <c r="BF26" s="68"/>
      <c r="BG26" s="65"/>
      <c r="BH26" s="65"/>
      <c r="BI26" s="65"/>
    </row>
    <row r="27" spans="1:61" s="71" customFormat="1" x14ac:dyDescent="0.25">
      <c r="A27" s="120"/>
      <c r="B27" s="65" t="s">
        <v>153</v>
      </c>
      <c r="C27" s="62" t="s">
        <v>154</v>
      </c>
      <c r="D27" s="63" t="s">
        <v>155</v>
      </c>
      <c r="E27" s="120"/>
      <c r="F27" s="122"/>
      <c r="G27" s="122"/>
      <c r="H27" s="122"/>
      <c r="I27" s="123"/>
      <c r="J27" s="120"/>
      <c r="K27" s="120"/>
      <c r="L27" s="124"/>
      <c r="M27" s="124"/>
      <c r="N27" s="63"/>
      <c r="O27" s="125"/>
      <c r="P27" s="120"/>
      <c r="Q27" s="126">
        <f t="shared" si="2"/>
        <v>0</v>
      </c>
      <c r="R27" s="126"/>
      <c r="S27" s="68"/>
      <c r="T27" s="68"/>
      <c r="U27" s="68"/>
      <c r="V27" s="63"/>
      <c r="W27" s="65"/>
      <c r="X27" s="68"/>
      <c r="Y27" s="68"/>
      <c r="Z27" s="69">
        <f t="shared" si="3"/>
        <v>0</v>
      </c>
      <c r="AA27" s="68"/>
      <c r="AB27" s="68"/>
      <c r="AC27" s="68"/>
      <c r="AD27" s="68"/>
      <c r="AE27" s="68"/>
      <c r="AF27" s="68"/>
      <c r="AG27" s="69">
        <f t="shared" si="4"/>
        <v>0</v>
      </c>
      <c r="AH27" s="68"/>
      <c r="AI27" s="68"/>
      <c r="AJ27" s="68"/>
      <c r="AK27" s="68"/>
      <c r="AL27" s="68"/>
      <c r="AM27" s="68"/>
      <c r="AN27" s="69">
        <f t="shared" si="5"/>
        <v>0</v>
      </c>
      <c r="AO27" s="68"/>
      <c r="AP27" s="68"/>
      <c r="AQ27" s="68"/>
      <c r="AR27" s="68"/>
      <c r="AS27" s="68"/>
      <c r="AT27" s="68"/>
      <c r="AU27" s="127">
        <f t="shared" si="6"/>
        <v>0</v>
      </c>
      <c r="AV27" s="68"/>
      <c r="AW27" s="68"/>
      <c r="AX27" s="68"/>
      <c r="AY27" s="68"/>
      <c r="AZ27" s="68"/>
      <c r="BA27" s="68"/>
      <c r="BB27" s="127">
        <f t="shared" si="7"/>
        <v>0</v>
      </c>
      <c r="BC27" s="68"/>
      <c r="BD27" s="68"/>
      <c r="BE27" s="68"/>
      <c r="BF27" s="68"/>
      <c r="BG27" s="65"/>
      <c r="BH27" s="65"/>
      <c r="BI27" s="65"/>
    </row>
    <row r="28" spans="1:61" s="71" customFormat="1" x14ac:dyDescent="0.25">
      <c r="A28" s="120"/>
      <c r="B28" s="65" t="s">
        <v>153</v>
      </c>
      <c r="C28" s="62" t="s">
        <v>154</v>
      </c>
      <c r="D28" s="63" t="s">
        <v>155</v>
      </c>
      <c r="E28" s="120"/>
      <c r="F28" s="122"/>
      <c r="G28" s="122"/>
      <c r="H28" s="122"/>
      <c r="I28" s="123"/>
      <c r="J28" s="120"/>
      <c r="K28" s="120"/>
      <c r="L28" s="124"/>
      <c r="M28" s="124"/>
      <c r="N28" s="63"/>
      <c r="O28" s="125"/>
      <c r="P28" s="120"/>
      <c r="Q28" s="126">
        <f t="shared" si="2"/>
        <v>0</v>
      </c>
      <c r="R28" s="126"/>
      <c r="S28" s="68"/>
      <c r="T28" s="68"/>
      <c r="U28" s="68"/>
      <c r="V28" s="63"/>
      <c r="W28" s="65"/>
      <c r="X28" s="68"/>
      <c r="Y28" s="68"/>
      <c r="Z28" s="69">
        <f t="shared" si="3"/>
        <v>0</v>
      </c>
      <c r="AA28" s="68"/>
      <c r="AB28" s="68"/>
      <c r="AC28" s="68"/>
      <c r="AD28" s="68"/>
      <c r="AE28" s="68"/>
      <c r="AF28" s="68"/>
      <c r="AG28" s="69">
        <f t="shared" si="4"/>
        <v>0</v>
      </c>
      <c r="AH28" s="68"/>
      <c r="AI28" s="68"/>
      <c r="AJ28" s="68"/>
      <c r="AK28" s="68"/>
      <c r="AL28" s="68"/>
      <c r="AM28" s="68"/>
      <c r="AN28" s="69">
        <f t="shared" si="5"/>
        <v>0</v>
      </c>
      <c r="AO28" s="68"/>
      <c r="AP28" s="68"/>
      <c r="AQ28" s="68"/>
      <c r="AR28" s="68"/>
      <c r="AS28" s="68"/>
      <c r="AT28" s="68"/>
      <c r="AU28" s="127">
        <f t="shared" si="6"/>
        <v>0</v>
      </c>
      <c r="AV28" s="68"/>
      <c r="AW28" s="68"/>
      <c r="AX28" s="68"/>
      <c r="AY28" s="68"/>
      <c r="AZ28" s="68"/>
      <c r="BA28" s="68"/>
      <c r="BB28" s="127">
        <f t="shared" si="7"/>
        <v>0</v>
      </c>
      <c r="BC28" s="68"/>
      <c r="BD28" s="68"/>
      <c r="BE28" s="68"/>
      <c r="BF28" s="68"/>
      <c r="BG28" s="65"/>
      <c r="BH28" s="65"/>
      <c r="BI28" s="65"/>
    </row>
    <row r="29" spans="1:61" s="71" customFormat="1" x14ac:dyDescent="0.25">
      <c r="A29" s="120"/>
      <c r="B29" s="65" t="s">
        <v>153</v>
      </c>
      <c r="C29" s="62" t="s">
        <v>154</v>
      </c>
      <c r="D29" s="63" t="s">
        <v>155</v>
      </c>
      <c r="E29" s="120"/>
      <c r="F29" s="122"/>
      <c r="G29" s="122"/>
      <c r="H29" s="122"/>
      <c r="I29" s="123"/>
      <c r="J29" s="120"/>
      <c r="K29" s="120"/>
      <c r="L29" s="124"/>
      <c r="M29" s="124"/>
      <c r="N29" s="63"/>
      <c r="O29" s="125"/>
      <c r="P29" s="120"/>
      <c r="Q29" s="126">
        <f t="shared" si="2"/>
        <v>0</v>
      </c>
      <c r="R29" s="126"/>
      <c r="S29" s="68"/>
      <c r="T29" s="68"/>
      <c r="U29" s="68"/>
      <c r="V29" s="63"/>
      <c r="W29" s="65"/>
      <c r="X29" s="68"/>
      <c r="Y29" s="68"/>
      <c r="Z29" s="69">
        <f t="shared" si="3"/>
        <v>0</v>
      </c>
      <c r="AA29" s="68"/>
      <c r="AB29" s="68"/>
      <c r="AC29" s="68"/>
      <c r="AD29" s="68"/>
      <c r="AE29" s="68"/>
      <c r="AF29" s="68"/>
      <c r="AG29" s="69">
        <f t="shared" si="4"/>
        <v>0</v>
      </c>
      <c r="AH29" s="68"/>
      <c r="AI29" s="68"/>
      <c r="AJ29" s="68"/>
      <c r="AK29" s="68"/>
      <c r="AL29" s="68"/>
      <c r="AM29" s="68"/>
      <c r="AN29" s="69">
        <f t="shared" si="5"/>
        <v>0</v>
      </c>
      <c r="AO29" s="68"/>
      <c r="AP29" s="68"/>
      <c r="AQ29" s="68"/>
      <c r="AR29" s="68"/>
      <c r="AS29" s="68"/>
      <c r="AT29" s="68"/>
      <c r="AU29" s="127">
        <f t="shared" si="6"/>
        <v>0</v>
      </c>
      <c r="AV29" s="68"/>
      <c r="AW29" s="68"/>
      <c r="AX29" s="68"/>
      <c r="AY29" s="68"/>
      <c r="AZ29" s="68"/>
      <c r="BA29" s="68"/>
      <c r="BB29" s="127">
        <f t="shared" si="7"/>
        <v>0</v>
      </c>
      <c r="BC29" s="68"/>
      <c r="BD29" s="68"/>
      <c r="BE29" s="68"/>
      <c r="BF29" s="68"/>
      <c r="BG29" s="65"/>
      <c r="BH29" s="65"/>
      <c r="BI29" s="65"/>
    </row>
    <row r="30" spans="1:61" s="74" customFormat="1" x14ac:dyDescent="0.25">
      <c r="D30" s="84"/>
      <c r="I30" s="71">
        <f>SUM(I16:I29)</f>
        <v>0</v>
      </c>
      <c r="J30" s="85"/>
      <c r="O30" s="74">
        <f>SUM(O16:O29)</f>
        <v>0</v>
      </c>
      <c r="Q30" s="74">
        <f>SUM(Q16:Q29)</f>
        <v>0</v>
      </c>
      <c r="S30" s="74">
        <f t="shared" ref="S30:U30" si="8">SUM(S16:S29)</f>
        <v>0</v>
      </c>
      <c r="T30" s="74">
        <f t="shared" si="8"/>
        <v>0</v>
      </c>
      <c r="U30" s="74">
        <f t="shared" si="8"/>
        <v>0</v>
      </c>
      <c r="V30" s="71"/>
      <c r="W30" s="71"/>
      <c r="X30" s="74">
        <f>SUM(X16:X29)</f>
        <v>0</v>
      </c>
      <c r="Y30" s="74">
        <f t="shared" ref="Y30:BF30" si="9">SUM(Y16:Y29)</f>
        <v>0</v>
      </c>
      <c r="Z30" s="74">
        <f t="shared" si="9"/>
        <v>0</v>
      </c>
      <c r="AA30" s="74">
        <f t="shared" si="9"/>
        <v>0</v>
      </c>
      <c r="AB30" s="74">
        <f t="shared" si="9"/>
        <v>0</v>
      </c>
      <c r="AC30" s="74">
        <f t="shared" si="9"/>
        <v>0</v>
      </c>
      <c r="AD30" s="74">
        <f t="shared" si="9"/>
        <v>0</v>
      </c>
      <c r="AE30" s="74">
        <f t="shared" si="9"/>
        <v>0</v>
      </c>
      <c r="AF30" s="74">
        <f t="shared" si="9"/>
        <v>0</v>
      </c>
      <c r="AG30" s="74">
        <f t="shared" si="9"/>
        <v>0</v>
      </c>
      <c r="AH30" s="74">
        <f t="shared" si="9"/>
        <v>0</v>
      </c>
      <c r="AI30" s="74">
        <f t="shared" si="9"/>
        <v>0</v>
      </c>
      <c r="AJ30" s="74">
        <f t="shared" si="9"/>
        <v>0</v>
      </c>
      <c r="AK30" s="74">
        <f t="shared" si="9"/>
        <v>0</v>
      </c>
      <c r="AL30" s="74">
        <f t="shared" si="9"/>
        <v>0</v>
      </c>
      <c r="AM30" s="74">
        <f t="shared" si="9"/>
        <v>0</v>
      </c>
      <c r="AN30" s="74">
        <f t="shared" si="9"/>
        <v>0</v>
      </c>
      <c r="AO30" s="74">
        <f t="shared" si="9"/>
        <v>0</v>
      </c>
      <c r="AP30" s="74">
        <f t="shared" si="9"/>
        <v>0</v>
      </c>
      <c r="AQ30" s="74">
        <f t="shared" si="9"/>
        <v>0</v>
      </c>
      <c r="AR30" s="74">
        <f t="shared" si="9"/>
        <v>0</v>
      </c>
      <c r="AS30" s="74">
        <f t="shared" si="9"/>
        <v>0</v>
      </c>
      <c r="AT30" s="74">
        <f t="shared" si="9"/>
        <v>0</v>
      </c>
      <c r="AU30" s="74">
        <f t="shared" si="9"/>
        <v>0</v>
      </c>
      <c r="AV30" s="74">
        <f t="shared" si="9"/>
        <v>0</v>
      </c>
      <c r="AW30" s="74">
        <f t="shared" si="9"/>
        <v>0</v>
      </c>
      <c r="AX30" s="74">
        <f t="shared" si="9"/>
        <v>0</v>
      </c>
      <c r="AY30" s="74">
        <f t="shared" si="9"/>
        <v>0</v>
      </c>
      <c r="AZ30" s="74">
        <f t="shared" si="9"/>
        <v>0</v>
      </c>
      <c r="BA30" s="74">
        <f t="shared" si="9"/>
        <v>0</v>
      </c>
      <c r="BB30" s="74">
        <f t="shared" si="9"/>
        <v>0</v>
      </c>
      <c r="BC30" s="74">
        <f t="shared" si="9"/>
        <v>0</v>
      </c>
      <c r="BD30" s="74">
        <f t="shared" si="9"/>
        <v>0</v>
      </c>
      <c r="BE30" s="74">
        <f t="shared" si="9"/>
        <v>0</v>
      </c>
      <c r="BF30" s="74">
        <f t="shared" si="9"/>
        <v>0</v>
      </c>
    </row>
    <row r="31" spans="1:61" x14ac:dyDescent="0.25">
      <c r="A31" s="75"/>
      <c r="B31" s="75"/>
      <c r="C31" s="75"/>
      <c r="D31" s="73"/>
      <c r="E31" s="75"/>
      <c r="F31" s="75"/>
      <c r="G31" s="75"/>
      <c r="H31" s="75"/>
      <c r="I31" s="76"/>
      <c r="J31" s="77"/>
    </row>
    <row r="32" spans="1:61" x14ac:dyDescent="0.25">
      <c r="A32" s="75"/>
      <c r="B32" s="75"/>
      <c r="C32" s="75"/>
      <c r="D32" s="73"/>
      <c r="E32" s="75"/>
      <c r="F32" s="75"/>
      <c r="G32" s="75"/>
      <c r="H32" s="75"/>
      <c r="I32" s="76"/>
      <c r="J32" s="77"/>
    </row>
    <row r="33" spans="1:10" x14ac:dyDescent="0.25">
      <c r="A33" s="75"/>
      <c r="B33" s="75"/>
      <c r="C33" s="75"/>
      <c r="D33" s="73"/>
      <c r="E33" s="75"/>
      <c r="F33" s="75"/>
      <c r="G33" s="75"/>
      <c r="H33" s="75"/>
      <c r="I33" s="76"/>
      <c r="J33" s="77"/>
    </row>
    <row r="34" spans="1:10" x14ac:dyDescent="0.25">
      <c r="A34" s="75"/>
      <c r="B34" s="75"/>
      <c r="C34" s="75"/>
      <c r="D34" s="73"/>
      <c r="E34" s="75"/>
      <c r="F34" s="75"/>
      <c r="G34" s="75"/>
      <c r="H34" s="75"/>
      <c r="I34" s="76"/>
      <c r="J34" s="77"/>
    </row>
    <row r="35" spans="1:10" x14ac:dyDescent="0.25">
      <c r="A35" s="75"/>
      <c r="B35" s="75"/>
      <c r="C35" s="75"/>
      <c r="D35" s="73"/>
      <c r="E35" s="75"/>
      <c r="F35" s="75"/>
      <c r="G35" s="75"/>
      <c r="H35" s="75"/>
      <c r="I35" s="76"/>
      <c r="J35" s="77"/>
    </row>
    <row r="36" spans="1:10" x14ac:dyDescent="0.25">
      <c r="A36" s="75"/>
      <c r="B36" s="75"/>
      <c r="C36" s="75"/>
      <c r="D36" s="73"/>
      <c r="E36" s="75"/>
      <c r="F36" s="75"/>
      <c r="G36" s="75"/>
      <c r="H36" s="75"/>
      <c r="I36" s="76"/>
      <c r="J36" s="77"/>
    </row>
    <row r="37" spans="1:10" x14ac:dyDescent="0.25">
      <c r="A37" s="75"/>
      <c r="B37" s="75"/>
      <c r="C37" s="75"/>
      <c r="D37" s="73"/>
      <c r="E37" s="75"/>
      <c r="F37" s="75"/>
      <c r="G37" s="75"/>
      <c r="H37" s="75"/>
      <c r="I37" s="76"/>
      <c r="J37" s="77"/>
    </row>
    <row r="38" spans="1:1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1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1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1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1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1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1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1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1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1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1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</sheetData>
  <sheetProtection algorithmName="SHA-512" hashValue="wkq5zgNDvvs7CNTP1WWVVi0kdzaP3vNDhcNmkMlD9R+Xc6SFnh//yVBOVloEXfMm81WHm2CY6LLNGeJe5ZURkA==" saltValue="2AoHEiv4INJQLp54QmQqz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6"/>
  <sheetViews>
    <sheetView showGridLines="0" zoomScaleNormal="100" workbookViewId="0">
      <pane ySplit="7" topLeftCell="A8" activePane="bottomLeft" state="frozen"/>
      <selection pane="bottomLeft" activeCell="BG16" sqref="BG16"/>
    </sheetView>
  </sheetViews>
  <sheetFormatPr defaultColWidth="9.140625" defaultRowHeight="15" x14ac:dyDescent="0.25"/>
  <cols>
    <col min="1" max="3" width="14" style="50" customWidth="1"/>
    <col min="4" max="4" width="20.140625" style="50" bestFit="1" customWidth="1"/>
    <col min="5" max="5" width="26.42578125" style="50" bestFit="1" customWidth="1"/>
    <col min="6" max="6" width="20.7109375" style="50" bestFit="1" customWidth="1"/>
    <col min="7" max="8" width="17.140625" style="50" customWidth="1"/>
    <col min="9" max="9" width="16.140625" style="50" bestFit="1" customWidth="1"/>
    <col min="10" max="10" width="41.140625" style="50" bestFit="1" customWidth="1"/>
    <col min="11" max="11" width="19.7109375" style="222" bestFit="1" customWidth="1"/>
    <col min="12" max="12" width="15.7109375" style="50" customWidth="1"/>
    <col min="13" max="15" width="10.5703125" style="222" customWidth="1"/>
    <col min="16" max="16" width="13.85546875" style="50" bestFit="1" customWidth="1"/>
    <col min="17" max="17" width="15.28515625" style="50" bestFit="1" customWidth="1"/>
    <col min="18" max="20" width="12.5703125" style="222" customWidth="1"/>
    <col min="21" max="21" width="12" style="222" customWidth="1"/>
    <col min="22" max="23" width="10" style="222" customWidth="1"/>
    <col min="24" max="24" width="9.42578125" style="222" customWidth="1"/>
    <col min="25" max="25" width="10" style="222" customWidth="1"/>
    <col min="26" max="28" width="12.5703125" style="222" customWidth="1"/>
    <col min="29" max="29" width="10.85546875" style="222" customWidth="1"/>
    <col min="30" max="32" width="9.140625" style="222"/>
    <col min="33" max="33" width="10.85546875" style="222" bestFit="1" customWidth="1"/>
    <col min="34" max="36" width="12.5703125" style="222" customWidth="1"/>
    <col min="37" max="37" width="11.140625" style="222" customWidth="1"/>
    <col min="38" max="40" width="9.140625" style="222"/>
    <col min="41" max="41" width="10.85546875" style="222" bestFit="1" customWidth="1"/>
    <col min="42" max="44" width="12.5703125" style="222" customWidth="1"/>
    <col min="45" max="45" width="12.140625" style="222" customWidth="1"/>
    <col min="46" max="48" width="9.140625" style="222"/>
    <col min="49" max="49" width="10.85546875" style="222" bestFit="1" customWidth="1"/>
    <col min="50" max="52" width="12.5703125" style="222" customWidth="1"/>
    <col min="53" max="53" width="11.140625" style="222" customWidth="1"/>
    <col min="54" max="56" width="9.140625" style="222"/>
    <col min="57" max="57" width="10.85546875" style="222" bestFit="1" customWidth="1"/>
    <col min="58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 x14ac:dyDescent="0.25">
      <c r="A1" s="1" t="s">
        <v>0</v>
      </c>
      <c r="B1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 s="226"/>
    </row>
    <row r="2" spans="1:60" x14ac:dyDescent="0.25">
      <c r="A2" s="88" t="s">
        <v>63</v>
      </c>
      <c r="B2"/>
      <c r="C2"/>
      <c r="D2"/>
      <c r="E2"/>
      <c r="F2"/>
      <c r="G2"/>
      <c r="H2"/>
      <c r="I2"/>
      <c r="J2"/>
      <c r="K2" s="226"/>
      <c r="L2" s="51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H2" s="224"/>
      <c r="AI2" s="224"/>
      <c r="AJ2" s="224"/>
      <c r="AP2" s="224"/>
      <c r="AQ2" s="224"/>
      <c r="AR2" s="224"/>
      <c r="AX2" s="224"/>
      <c r="AY2" s="224"/>
      <c r="AZ2" s="224"/>
    </row>
    <row r="3" spans="1:60" x14ac:dyDescent="0.25">
      <c r="A3" s="89" t="s">
        <v>2</v>
      </c>
      <c r="B3" s="90">
        <v>45432</v>
      </c>
      <c r="C3"/>
      <c r="D3"/>
      <c r="E3"/>
      <c r="F3"/>
      <c r="G3"/>
      <c r="H3"/>
      <c r="I3"/>
      <c r="J3"/>
      <c r="K3" s="226"/>
      <c r="L3" s="51"/>
      <c r="R3" s="224"/>
      <c r="S3" s="224"/>
      <c r="T3" s="224"/>
      <c r="U3" s="224"/>
      <c r="V3" s="224"/>
      <c r="W3" s="224"/>
      <c r="X3" s="224"/>
      <c r="Z3" s="224"/>
      <c r="AA3" s="224"/>
      <c r="AB3" s="224"/>
      <c r="AH3" s="224"/>
      <c r="AI3" s="224"/>
      <c r="AJ3" s="224"/>
      <c r="AP3" s="224"/>
      <c r="AQ3" s="224"/>
      <c r="AR3" s="224"/>
      <c r="AX3" s="224"/>
      <c r="AY3" s="224"/>
      <c r="AZ3" s="224"/>
    </row>
    <row r="4" spans="1:60" x14ac:dyDescent="0.25">
      <c r="A4"/>
      <c r="B4"/>
      <c r="C4"/>
      <c r="D4"/>
      <c r="E4"/>
      <c r="F4" s="91"/>
      <c r="G4"/>
      <c r="H4"/>
      <c r="I4"/>
      <c r="J4"/>
      <c r="K4" s="226"/>
      <c r="L4" s="51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H4" s="224"/>
      <c r="AI4" s="224"/>
      <c r="AJ4" s="224"/>
      <c r="AP4" s="224"/>
      <c r="AQ4" s="224"/>
      <c r="AR4" s="224"/>
      <c r="AX4" s="224"/>
      <c r="AY4" s="224"/>
      <c r="AZ4" s="224"/>
    </row>
    <row r="5" spans="1:60" x14ac:dyDescent="0.25">
      <c r="A5" s="261" t="s">
        <v>3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53" t="s">
        <v>5</v>
      </c>
      <c r="M5" s="255"/>
      <c r="N5" s="256"/>
      <c r="O5" s="257"/>
      <c r="P5" s="240" t="s">
        <v>6</v>
      </c>
      <c r="Q5" s="241"/>
      <c r="R5" s="251" t="s">
        <v>7</v>
      </c>
      <c r="S5" s="251"/>
      <c r="T5" s="251"/>
      <c r="U5" s="225" t="s">
        <v>8</v>
      </c>
      <c r="V5" s="251" t="s">
        <v>9</v>
      </c>
      <c r="W5" s="251"/>
      <c r="X5" s="251"/>
      <c r="Y5" s="225" t="s">
        <v>10</v>
      </c>
      <c r="Z5" s="251" t="s">
        <v>11</v>
      </c>
      <c r="AA5" s="251"/>
      <c r="AB5" s="251"/>
      <c r="AC5" s="225" t="s">
        <v>8</v>
      </c>
      <c r="AD5" s="251" t="s">
        <v>9</v>
      </c>
      <c r="AE5" s="251"/>
      <c r="AF5" s="251"/>
      <c r="AG5" s="225" t="s">
        <v>10</v>
      </c>
      <c r="AH5" s="251" t="s">
        <v>11</v>
      </c>
      <c r="AI5" s="251"/>
      <c r="AJ5" s="251"/>
      <c r="AK5" s="225" t="s">
        <v>8</v>
      </c>
      <c r="AL5" s="251" t="s">
        <v>9</v>
      </c>
      <c r="AM5" s="251"/>
      <c r="AN5" s="251"/>
      <c r="AO5" s="225" t="s">
        <v>10</v>
      </c>
      <c r="AP5" s="251" t="s">
        <v>11</v>
      </c>
      <c r="AQ5" s="251"/>
      <c r="AR5" s="251"/>
      <c r="AS5" s="225" t="s">
        <v>8</v>
      </c>
      <c r="AT5" s="251" t="s">
        <v>9</v>
      </c>
      <c r="AU5" s="251"/>
      <c r="AV5" s="251"/>
      <c r="AW5" s="225" t="s">
        <v>10</v>
      </c>
      <c r="AX5" s="251" t="s">
        <v>11</v>
      </c>
      <c r="AY5" s="251"/>
      <c r="AZ5" s="251"/>
      <c r="BA5" s="225" t="s">
        <v>8</v>
      </c>
      <c r="BB5" s="251" t="s">
        <v>9</v>
      </c>
      <c r="BC5" s="251"/>
      <c r="BD5" s="251"/>
      <c r="BE5" s="225" t="s">
        <v>10</v>
      </c>
      <c r="BF5" s="240"/>
      <c r="BG5" s="245"/>
      <c r="BH5" s="241"/>
    </row>
    <row r="6" spans="1:60" s="57" customFormat="1" x14ac:dyDescent="0.25">
      <c r="A6" s="92"/>
      <c r="B6" s="93"/>
      <c r="C6" s="93"/>
      <c r="D6" s="93"/>
      <c r="E6" s="94"/>
      <c r="F6" s="93"/>
      <c r="G6" s="93"/>
      <c r="H6" s="94"/>
      <c r="I6" s="95"/>
      <c r="J6" s="95"/>
      <c r="K6" s="227"/>
      <c r="L6" s="55"/>
      <c r="M6" s="252" t="s">
        <v>28</v>
      </c>
      <c r="N6" s="253"/>
      <c r="O6" s="254"/>
      <c r="P6" s="243"/>
      <c r="Q6" s="244"/>
      <c r="R6" s="252" t="s">
        <v>29</v>
      </c>
      <c r="S6" s="253"/>
      <c r="T6" s="253"/>
      <c r="U6" s="253"/>
      <c r="V6" s="253"/>
      <c r="W6" s="253"/>
      <c r="X6" s="253"/>
      <c r="Y6" s="254"/>
      <c r="Z6" s="252" t="s">
        <v>30</v>
      </c>
      <c r="AA6" s="253"/>
      <c r="AB6" s="253"/>
      <c r="AC6" s="253"/>
      <c r="AD6" s="253"/>
      <c r="AE6" s="253"/>
      <c r="AF6" s="253"/>
      <c r="AG6" s="254"/>
      <c r="AH6" s="252" t="s">
        <v>31</v>
      </c>
      <c r="AI6" s="253"/>
      <c r="AJ6" s="253"/>
      <c r="AK6" s="253"/>
      <c r="AL6" s="253"/>
      <c r="AM6" s="253"/>
      <c r="AN6" s="253"/>
      <c r="AO6" s="254"/>
      <c r="AP6" s="252" t="s">
        <v>32</v>
      </c>
      <c r="AQ6" s="253"/>
      <c r="AR6" s="253"/>
      <c r="AS6" s="253"/>
      <c r="AT6" s="253"/>
      <c r="AU6" s="253"/>
      <c r="AV6" s="253"/>
      <c r="AW6" s="254"/>
      <c r="AX6" s="252" t="s">
        <v>33</v>
      </c>
      <c r="AY6" s="253"/>
      <c r="AZ6" s="253"/>
      <c r="BA6" s="253"/>
      <c r="BB6" s="253"/>
      <c r="BC6" s="253"/>
      <c r="BD6" s="253"/>
      <c r="BE6" s="254"/>
      <c r="BF6" s="56"/>
      <c r="BG6" s="56"/>
      <c r="BH6" s="56"/>
    </row>
    <row r="7" spans="1:60" ht="75" x14ac:dyDescent="0.25">
      <c r="A7" s="96" t="s">
        <v>64</v>
      </c>
      <c r="B7" s="96" t="s">
        <v>13</v>
      </c>
      <c r="C7" s="96" t="s">
        <v>14</v>
      </c>
      <c r="D7" s="96" t="s">
        <v>15</v>
      </c>
      <c r="E7" s="97" t="s">
        <v>16</v>
      </c>
      <c r="F7" s="96" t="s">
        <v>17</v>
      </c>
      <c r="G7" s="96" t="s">
        <v>18</v>
      </c>
      <c r="H7" s="97" t="s">
        <v>19</v>
      </c>
      <c r="I7" s="98" t="s">
        <v>20</v>
      </c>
      <c r="J7" s="98" t="s">
        <v>65</v>
      </c>
      <c r="K7" s="228" t="s">
        <v>221</v>
      </c>
      <c r="L7" s="59" t="s">
        <v>222</v>
      </c>
      <c r="M7" s="223" t="s">
        <v>35</v>
      </c>
      <c r="N7" s="223" t="s">
        <v>36</v>
      </c>
      <c r="O7" s="223" t="s">
        <v>37</v>
      </c>
      <c r="P7" s="60" t="s">
        <v>38</v>
      </c>
      <c r="Q7" s="60" t="s">
        <v>39</v>
      </c>
      <c r="R7" s="223" t="s">
        <v>40</v>
      </c>
      <c r="S7" s="223" t="s">
        <v>41</v>
      </c>
      <c r="T7" s="223" t="s">
        <v>42</v>
      </c>
      <c r="U7" s="223" t="s">
        <v>43</v>
      </c>
      <c r="V7" s="223" t="s">
        <v>35</v>
      </c>
      <c r="W7" s="223" t="s">
        <v>36</v>
      </c>
      <c r="X7" s="223" t="s">
        <v>44</v>
      </c>
      <c r="Y7" s="223" t="s">
        <v>45</v>
      </c>
      <c r="Z7" s="223" t="s">
        <v>40</v>
      </c>
      <c r="AA7" s="223" t="s">
        <v>41</v>
      </c>
      <c r="AB7" s="223" t="s">
        <v>42</v>
      </c>
      <c r="AC7" s="223" t="s">
        <v>43</v>
      </c>
      <c r="AD7" s="223" t="s">
        <v>35</v>
      </c>
      <c r="AE7" s="223" t="s">
        <v>36</v>
      </c>
      <c r="AF7" s="223" t="s">
        <v>44</v>
      </c>
      <c r="AG7" s="223" t="s">
        <v>45</v>
      </c>
      <c r="AH7" s="223" t="s">
        <v>40</v>
      </c>
      <c r="AI7" s="223" t="s">
        <v>41</v>
      </c>
      <c r="AJ7" s="223" t="s">
        <v>42</v>
      </c>
      <c r="AK7" s="223" t="s">
        <v>43</v>
      </c>
      <c r="AL7" s="223" t="s">
        <v>35</v>
      </c>
      <c r="AM7" s="223" t="s">
        <v>36</v>
      </c>
      <c r="AN7" s="223" t="s">
        <v>44</v>
      </c>
      <c r="AO7" s="223" t="s">
        <v>45</v>
      </c>
      <c r="AP7" s="223" t="s">
        <v>40</v>
      </c>
      <c r="AQ7" s="223" t="s">
        <v>41</v>
      </c>
      <c r="AR7" s="223" t="s">
        <v>42</v>
      </c>
      <c r="AS7" s="223" t="s">
        <v>43</v>
      </c>
      <c r="AT7" s="223" t="s">
        <v>35</v>
      </c>
      <c r="AU7" s="223" t="s">
        <v>36</v>
      </c>
      <c r="AV7" s="223" t="s">
        <v>44</v>
      </c>
      <c r="AW7" s="223" t="s">
        <v>45</v>
      </c>
      <c r="AX7" s="223" t="s">
        <v>40</v>
      </c>
      <c r="AY7" s="223" t="s">
        <v>41</v>
      </c>
      <c r="AZ7" s="223" t="s">
        <v>42</v>
      </c>
      <c r="BA7" s="223" t="s">
        <v>43</v>
      </c>
      <c r="BB7" s="223" t="s">
        <v>35</v>
      </c>
      <c r="BC7" s="223" t="s">
        <v>36</v>
      </c>
      <c r="BD7" s="223" t="s">
        <v>44</v>
      </c>
      <c r="BE7" s="223" t="s">
        <v>45</v>
      </c>
      <c r="BF7" s="61" t="s">
        <v>46</v>
      </c>
      <c r="BG7" s="61" t="s">
        <v>47</v>
      </c>
      <c r="BH7" s="61" t="s">
        <v>48</v>
      </c>
    </row>
    <row r="8" spans="1:60" s="71" customFormat="1" x14ac:dyDescent="0.25">
      <c r="A8" s="99" t="s">
        <v>152</v>
      </c>
      <c r="B8" s="99" t="s">
        <v>153</v>
      </c>
      <c r="C8" s="99" t="s">
        <v>154</v>
      </c>
      <c r="D8" s="100" t="s">
        <v>155</v>
      </c>
      <c r="E8" s="99" t="s">
        <v>156</v>
      </c>
      <c r="F8" s="99" t="s">
        <v>157</v>
      </c>
      <c r="G8" s="99" t="s">
        <v>158</v>
      </c>
      <c r="H8" s="99" t="s">
        <v>159</v>
      </c>
      <c r="I8" s="101">
        <v>2880</v>
      </c>
      <c r="J8" s="99" t="s">
        <v>160</v>
      </c>
      <c r="K8" s="229">
        <f t="shared" ref="K8:K14" si="0">I8*9.16</f>
        <v>26380.799999999999</v>
      </c>
      <c r="L8" s="65"/>
      <c r="M8" s="66"/>
      <c r="N8" s="66"/>
      <c r="O8" s="66"/>
      <c r="P8" s="63" t="s">
        <v>120</v>
      </c>
      <c r="Q8" s="63"/>
      <c r="R8" s="67">
        <v>26381</v>
      </c>
      <c r="S8" s="68"/>
      <c r="T8" s="69">
        <f>R8+S8</f>
        <v>26381</v>
      </c>
      <c r="U8" s="68"/>
      <c r="V8" s="68"/>
      <c r="W8" s="68"/>
      <c r="X8" s="68"/>
      <c r="Y8" s="68"/>
      <c r="Z8" s="67">
        <v>30601</v>
      </c>
      <c r="AA8" s="68"/>
      <c r="AB8" s="69">
        <f>Z8+AA8</f>
        <v>30601</v>
      </c>
      <c r="AC8" s="68"/>
      <c r="AD8" s="68"/>
      <c r="AE8" s="68"/>
      <c r="AF8" s="68"/>
      <c r="AG8" s="68"/>
      <c r="AH8" s="67">
        <v>30601</v>
      </c>
      <c r="AI8" s="68"/>
      <c r="AJ8" s="69">
        <f>AH8+AI8</f>
        <v>30601</v>
      </c>
      <c r="AK8" s="68"/>
      <c r="AL8" s="68"/>
      <c r="AM8" s="68"/>
      <c r="AN8" s="68"/>
      <c r="AO8" s="68"/>
      <c r="AP8" s="67">
        <v>30601</v>
      </c>
      <c r="AQ8" s="68"/>
      <c r="AR8" s="69">
        <f>AP8+AQ8</f>
        <v>30601</v>
      </c>
      <c r="AS8" s="68"/>
      <c r="AT8" s="68"/>
      <c r="AU8" s="68"/>
      <c r="AV8" s="68"/>
      <c r="AW8" s="68"/>
      <c r="AX8" s="67">
        <v>30601</v>
      </c>
      <c r="AY8" s="68"/>
      <c r="AZ8" s="69">
        <f>AX8+AY8</f>
        <v>30601</v>
      </c>
      <c r="BA8" s="68"/>
      <c r="BB8" s="68"/>
      <c r="BC8" s="68"/>
      <c r="BD8" s="68"/>
      <c r="BE8" s="68"/>
      <c r="BF8" s="70" t="s">
        <v>205</v>
      </c>
      <c r="BG8" s="70" t="s">
        <v>204</v>
      </c>
      <c r="BH8" s="70" t="s">
        <v>225</v>
      </c>
    </row>
    <row r="9" spans="1:60" s="71" customFormat="1" x14ac:dyDescent="0.25">
      <c r="A9" s="99" t="s">
        <v>161</v>
      </c>
      <c r="B9" s="99" t="s">
        <v>153</v>
      </c>
      <c r="C9" s="99" t="s">
        <v>154</v>
      </c>
      <c r="D9" s="100" t="s">
        <v>155</v>
      </c>
      <c r="E9" s="99" t="s">
        <v>162</v>
      </c>
      <c r="F9" s="99" t="s">
        <v>163</v>
      </c>
      <c r="G9" s="99" t="s">
        <v>158</v>
      </c>
      <c r="H9" s="99" t="s">
        <v>159</v>
      </c>
      <c r="I9" s="101">
        <v>11260</v>
      </c>
      <c r="J9" s="99" t="s">
        <v>164</v>
      </c>
      <c r="K9" s="229">
        <f t="shared" si="0"/>
        <v>103141.6</v>
      </c>
      <c r="L9" s="65"/>
      <c r="M9" s="66"/>
      <c r="N9" s="66"/>
      <c r="O9" s="66"/>
      <c r="P9" s="63" t="s">
        <v>120</v>
      </c>
      <c r="Q9" s="63"/>
      <c r="R9" s="67">
        <v>103142</v>
      </c>
      <c r="S9" s="68"/>
      <c r="T9" s="69">
        <f t="shared" ref="T9:T15" si="1">R9+S9</f>
        <v>103142</v>
      </c>
      <c r="U9" s="68"/>
      <c r="V9" s="68"/>
      <c r="W9" s="68"/>
      <c r="X9" s="68"/>
      <c r="Y9" s="68"/>
      <c r="Z9" s="67">
        <v>119642</v>
      </c>
      <c r="AA9" s="68"/>
      <c r="AB9" s="69">
        <f t="shared" ref="AB9:AB15" si="2">Z9+AA9</f>
        <v>119642</v>
      </c>
      <c r="AC9" s="68"/>
      <c r="AD9" s="68"/>
      <c r="AE9" s="68"/>
      <c r="AF9" s="68"/>
      <c r="AG9" s="68"/>
      <c r="AH9" s="67">
        <v>119642</v>
      </c>
      <c r="AI9" s="68"/>
      <c r="AJ9" s="69">
        <f t="shared" ref="AJ9:AJ15" si="3">AH9+AI9</f>
        <v>119642</v>
      </c>
      <c r="AK9" s="68"/>
      <c r="AL9" s="68"/>
      <c r="AM9" s="68"/>
      <c r="AN9" s="68"/>
      <c r="AO9" s="68"/>
      <c r="AP9" s="67">
        <v>119642</v>
      </c>
      <c r="AQ9" s="68"/>
      <c r="AR9" s="69">
        <f t="shared" ref="AR9:AR15" si="4">AP9+AQ9</f>
        <v>119642</v>
      </c>
      <c r="AS9" s="68"/>
      <c r="AT9" s="68"/>
      <c r="AU9" s="68"/>
      <c r="AV9" s="68"/>
      <c r="AW9" s="68"/>
      <c r="AX9" s="67">
        <v>119642</v>
      </c>
      <c r="AY9" s="68"/>
      <c r="AZ9" s="69">
        <f t="shared" ref="AZ9:AZ15" si="5">AX9+AY9</f>
        <v>119642</v>
      </c>
      <c r="BA9" s="68"/>
      <c r="BB9" s="68"/>
      <c r="BC9" s="68"/>
      <c r="BD9" s="68"/>
      <c r="BE9" s="68"/>
      <c r="BF9" s="70" t="s">
        <v>205</v>
      </c>
      <c r="BG9" s="70" t="s">
        <v>204</v>
      </c>
      <c r="BH9" s="70" t="s">
        <v>225</v>
      </c>
    </row>
    <row r="10" spans="1:60" s="71" customFormat="1" x14ac:dyDescent="0.25">
      <c r="A10" s="99" t="s">
        <v>165</v>
      </c>
      <c r="B10" s="99" t="s">
        <v>153</v>
      </c>
      <c r="C10" s="99" t="s">
        <v>154</v>
      </c>
      <c r="D10" s="100" t="s">
        <v>155</v>
      </c>
      <c r="E10" s="99" t="s">
        <v>166</v>
      </c>
      <c r="F10" s="99" t="s">
        <v>167</v>
      </c>
      <c r="G10" s="99" t="s">
        <v>158</v>
      </c>
      <c r="H10" s="99" t="s">
        <v>159</v>
      </c>
      <c r="I10" s="101">
        <v>3200</v>
      </c>
      <c r="J10" s="99" t="s">
        <v>168</v>
      </c>
      <c r="K10" s="229">
        <f t="shared" si="0"/>
        <v>29312</v>
      </c>
      <c r="L10" s="65"/>
      <c r="M10" s="66"/>
      <c r="N10" s="66"/>
      <c r="O10" s="66"/>
      <c r="P10" s="63" t="s">
        <v>120</v>
      </c>
      <c r="Q10" s="63"/>
      <c r="R10" s="67">
        <v>29312</v>
      </c>
      <c r="S10" s="68"/>
      <c r="T10" s="69">
        <f t="shared" si="1"/>
        <v>29312</v>
      </c>
      <c r="U10" s="68"/>
      <c r="V10" s="68"/>
      <c r="W10" s="68"/>
      <c r="X10" s="68"/>
      <c r="Y10" s="68"/>
      <c r="Z10" s="67">
        <v>34001</v>
      </c>
      <c r="AA10" s="68"/>
      <c r="AB10" s="69">
        <f t="shared" si="2"/>
        <v>34001</v>
      </c>
      <c r="AC10" s="68"/>
      <c r="AD10" s="68"/>
      <c r="AE10" s="68"/>
      <c r="AF10" s="68"/>
      <c r="AG10" s="68"/>
      <c r="AH10" s="67">
        <v>34001</v>
      </c>
      <c r="AI10" s="68"/>
      <c r="AJ10" s="69">
        <f t="shared" si="3"/>
        <v>34001</v>
      </c>
      <c r="AK10" s="68"/>
      <c r="AL10" s="68"/>
      <c r="AM10" s="68"/>
      <c r="AN10" s="68"/>
      <c r="AO10" s="68"/>
      <c r="AP10" s="67">
        <v>34001</v>
      </c>
      <c r="AQ10" s="68"/>
      <c r="AR10" s="69">
        <f t="shared" si="4"/>
        <v>34001</v>
      </c>
      <c r="AS10" s="68"/>
      <c r="AT10" s="68"/>
      <c r="AU10" s="68"/>
      <c r="AV10" s="68"/>
      <c r="AW10" s="68"/>
      <c r="AX10" s="67">
        <v>34001</v>
      </c>
      <c r="AY10" s="68"/>
      <c r="AZ10" s="69">
        <f t="shared" si="5"/>
        <v>34001</v>
      </c>
      <c r="BA10" s="68"/>
      <c r="BB10" s="68"/>
      <c r="BC10" s="68"/>
      <c r="BD10" s="68"/>
      <c r="BE10" s="68"/>
      <c r="BF10" s="70" t="s">
        <v>205</v>
      </c>
      <c r="BG10" s="70" t="s">
        <v>204</v>
      </c>
      <c r="BH10" s="70" t="s">
        <v>225</v>
      </c>
    </row>
    <row r="11" spans="1:60" s="71" customFormat="1" x14ac:dyDescent="0.25">
      <c r="A11" s="99" t="s">
        <v>169</v>
      </c>
      <c r="B11" s="99" t="s">
        <v>153</v>
      </c>
      <c r="C11" s="99" t="s">
        <v>154</v>
      </c>
      <c r="D11" s="100" t="s">
        <v>155</v>
      </c>
      <c r="E11" s="99" t="s">
        <v>170</v>
      </c>
      <c r="F11" s="99" t="s">
        <v>171</v>
      </c>
      <c r="G11" s="99" t="s">
        <v>158</v>
      </c>
      <c r="H11" s="99" t="s">
        <v>159</v>
      </c>
      <c r="I11" s="101">
        <v>6000</v>
      </c>
      <c r="J11" s="99" t="s">
        <v>172</v>
      </c>
      <c r="K11" s="229">
        <f t="shared" si="0"/>
        <v>54960</v>
      </c>
      <c r="L11" s="65"/>
      <c r="M11" s="66"/>
      <c r="N11" s="66"/>
      <c r="O11" s="66"/>
      <c r="P11" s="63" t="s">
        <v>120</v>
      </c>
      <c r="Q11" s="63"/>
      <c r="R11" s="67">
        <v>54960</v>
      </c>
      <c r="S11" s="68"/>
      <c r="T11" s="69">
        <f t="shared" si="1"/>
        <v>54960</v>
      </c>
      <c r="U11" s="68"/>
      <c r="V11" s="68"/>
      <c r="W11" s="68"/>
      <c r="X11" s="68"/>
      <c r="Y11" s="68"/>
      <c r="Z11" s="67">
        <v>63752</v>
      </c>
      <c r="AA11" s="68"/>
      <c r="AB11" s="69">
        <f t="shared" si="2"/>
        <v>63752</v>
      </c>
      <c r="AC11" s="68"/>
      <c r="AD11" s="68"/>
      <c r="AE11" s="68"/>
      <c r="AF11" s="68"/>
      <c r="AG11" s="68"/>
      <c r="AH11" s="67">
        <v>63752</v>
      </c>
      <c r="AI11" s="68"/>
      <c r="AJ11" s="69">
        <f t="shared" si="3"/>
        <v>63752</v>
      </c>
      <c r="AK11" s="68"/>
      <c r="AL11" s="68"/>
      <c r="AM11" s="68"/>
      <c r="AN11" s="68"/>
      <c r="AO11" s="68"/>
      <c r="AP11" s="67">
        <v>63752</v>
      </c>
      <c r="AQ11" s="68"/>
      <c r="AR11" s="69">
        <f t="shared" si="4"/>
        <v>63752</v>
      </c>
      <c r="AS11" s="68"/>
      <c r="AT11" s="68"/>
      <c r="AU11" s="68"/>
      <c r="AV11" s="68"/>
      <c r="AW11" s="68"/>
      <c r="AX11" s="67">
        <v>63752</v>
      </c>
      <c r="AY11" s="68"/>
      <c r="AZ11" s="69">
        <f t="shared" si="5"/>
        <v>63752</v>
      </c>
      <c r="BA11" s="68"/>
      <c r="BB11" s="68"/>
      <c r="BC11" s="68"/>
      <c r="BD11" s="68"/>
      <c r="BE11" s="68"/>
      <c r="BF11" s="70" t="s">
        <v>205</v>
      </c>
      <c r="BG11" s="70" t="s">
        <v>204</v>
      </c>
      <c r="BH11" s="70" t="s">
        <v>225</v>
      </c>
    </row>
    <row r="12" spans="1:60" s="71" customFormat="1" x14ac:dyDescent="0.25">
      <c r="A12" s="99" t="s">
        <v>173</v>
      </c>
      <c r="B12" s="99" t="s">
        <v>153</v>
      </c>
      <c r="C12" s="99" t="s">
        <v>154</v>
      </c>
      <c r="D12" s="100" t="s">
        <v>155</v>
      </c>
      <c r="E12" s="99" t="s">
        <v>174</v>
      </c>
      <c r="F12" s="99" t="s">
        <v>175</v>
      </c>
      <c r="G12" s="99" t="s">
        <v>158</v>
      </c>
      <c r="H12" s="99" t="s">
        <v>159</v>
      </c>
      <c r="I12" s="101">
        <v>7168</v>
      </c>
      <c r="J12" s="99" t="s">
        <v>164</v>
      </c>
      <c r="K12" s="229">
        <f t="shared" si="0"/>
        <v>65658.880000000005</v>
      </c>
      <c r="L12" s="65"/>
      <c r="M12" s="66"/>
      <c r="N12" s="66"/>
      <c r="O12" s="66"/>
      <c r="P12" s="63" t="s">
        <v>120</v>
      </c>
      <c r="Q12" s="63"/>
      <c r="R12" s="67">
        <v>65659</v>
      </c>
      <c r="S12" s="68"/>
      <c r="T12" s="69">
        <f t="shared" si="1"/>
        <v>65659</v>
      </c>
      <c r="U12" s="68"/>
      <c r="V12" s="68"/>
      <c r="W12" s="68"/>
      <c r="X12" s="68"/>
      <c r="Y12" s="68"/>
      <c r="Z12" s="67">
        <v>76163</v>
      </c>
      <c r="AA12" s="68"/>
      <c r="AB12" s="69">
        <f t="shared" si="2"/>
        <v>76163</v>
      </c>
      <c r="AC12" s="68"/>
      <c r="AD12" s="68"/>
      <c r="AE12" s="68"/>
      <c r="AF12" s="68"/>
      <c r="AG12" s="68"/>
      <c r="AH12" s="67">
        <v>76163</v>
      </c>
      <c r="AI12" s="68"/>
      <c r="AJ12" s="69">
        <f t="shared" si="3"/>
        <v>76163</v>
      </c>
      <c r="AK12" s="68"/>
      <c r="AL12" s="68"/>
      <c r="AM12" s="68"/>
      <c r="AN12" s="68"/>
      <c r="AO12" s="68"/>
      <c r="AP12" s="67">
        <v>76163</v>
      </c>
      <c r="AQ12" s="68"/>
      <c r="AR12" s="69">
        <f t="shared" si="4"/>
        <v>76163</v>
      </c>
      <c r="AS12" s="68"/>
      <c r="AT12" s="68"/>
      <c r="AU12" s="68"/>
      <c r="AV12" s="68"/>
      <c r="AW12" s="68"/>
      <c r="AX12" s="67">
        <v>76163</v>
      </c>
      <c r="AY12" s="68"/>
      <c r="AZ12" s="69">
        <f t="shared" si="5"/>
        <v>76163</v>
      </c>
      <c r="BA12" s="68"/>
      <c r="BB12" s="68"/>
      <c r="BC12" s="68"/>
      <c r="BD12" s="68"/>
      <c r="BE12" s="68"/>
      <c r="BF12" s="70" t="s">
        <v>205</v>
      </c>
      <c r="BG12" s="70" t="s">
        <v>204</v>
      </c>
      <c r="BH12" s="70" t="s">
        <v>225</v>
      </c>
    </row>
    <row r="13" spans="1:60" s="71" customFormat="1" x14ac:dyDescent="0.25">
      <c r="A13" s="99" t="s">
        <v>176</v>
      </c>
      <c r="B13" s="99" t="s">
        <v>153</v>
      </c>
      <c r="C13" s="99" t="s">
        <v>154</v>
      </c>
      <c r="D13" s="100" t="s">
        <v>155</v>
      </c>
      <c r="E13" s="99" t="s">
        <v>177</v>
      </c>
      <c r="F13" s="99" t="s">
        <v>178</v>
      </c>
      <c r="G13" s="99" t="s">
        <v>158</v>
      </c>
      <c r="H13" s="99" t="s">
        <v>159</v>
      </c>
      <c r="I13" s="101">
        <v>12932</v>
      </c>
      <c r="J13" s="99" t="s">
        <v>179</v>
      </c>
      <c r="K13" s="229">
        <f t="shared" si="0"/>
        <v>118457.12</v>
      </c>
      <c r="L13" s="65"/>
      <c r="M13" s="66"/>
      <c r="N13" s="66"/>
      <c r="O13" s="66"/>
      <c r="P13" s="63" t="s">
        <v>120</v>
      </c>
      <c r="Q13" s="63"/>
      <c r="R13" s="67">
        <v>118457</v>
      </c>
      <c r="S13" s="68"/>
      <c r="T13" s="69">
        <f t="shared" si="1"/>
        <v>118457</v>
      </c>
      <c r="U13" s="68"/>
      <c r="V13" s="68"/>
      <c r="W13" s="68"/>
      <c r="X13" s="68"/>
      <c r="Y13" s="68"/>
      <c r="Z13" s="67">
        <v>137408</v>
      </c>
      <c r="AA13" s="68"/>
      <c r="AB13" s="69">
        <f t="shared" si="2"/>
        <v>137408</v>
      </c>
      <c r="AC13" s="68"/>
      <c r="AD13" s="68"/>
      <c r="AE13" s="68"/>
      <c r="AF13" s="68"/>
      <c r="AG13" s="68"/>
      <c r="AH13" s="67">
        <v>137408</v>
      </c>
      <c r="AI13" s="68"/>
      <c r="AJ13" s="69">
        <f t="shared" si="3"/>
        <v>137408</v>
      </c>
      <c r="AK13" s="68"/>
      <c r="AL13" s="68"/>
      <c r="AM13" s="68"/>
      <c r="AN13" s="68"/>
      <c r="AO13" s="68"/>
      <c r="AP13" s="67">
        <v>137408</v>
      </c>
      <c r="AQ13" s="68"/>
      <c r="AR13" s="69">
        <f t="shared" si="4"/>
        <v>137408</v>
      </c>
      <c r="AS13" s="68"/>
      <c r="AT13" s="68"/>
      <c r="AU13" s="68"/>
      <c r="AV13" s="68"/>
      <c r="AW13" s="68"/>
      <c r="AX13" s="67">
        <v>137408</v>
      </c>
      <c r="AY13" s="68"/>
      <c r="AZ13" s="69">
        <f t="shared" si="5"/>
        <v>137408</v>
      </c>
      <c r="BA13" s="68"/>
      <c r="BB13" s="68"/>
      <c r="BC13" s="68"/>
      <c r="BD13" s="68"/>
      <c r="BE13" s="68"/>
      <c r="BF13" s="70" t="s">
        <v>205</v>
      </c>
      <c r="BG13" s="70" t="s">
        <v>204</v>
      </c>
      <c r="BH13" s="70" t="s">
        <v>225</v>
      </c>
    </row>
    <row r="14" spans="1:60" s="71" customFormat="1" x14ac:dyDescent="0.25">
      <c r="A14" s="99" t="s">
        <v>180</v>
      </c>
      <c r="B14" s="99" t="s">
        <v>153</v>
      </c>
      <c r="C14" s="99" t="s">
        <v>154</v>
      </c>
      <c r="D14" s="100" t="s">
        <v>155</v>
      </c>
      <c r="E14" s="99" t="s">
        <v>181</v>
      </c>
      <c r="F14" s="99" t="s">
        <v>182</v>
      </c>
      <c r="G14" s="99" t="s">
        <v>158</v>
      </c>
      <c r="H14" s="99" t="s">
        <v>159</v>
      </c>
      <c r="I14" s="101">
        <v>71815</v>
      </c>
      <c r="J14" s="99" t="s">
        <v>183</v>
      </c>
      <c r="K14" s="229">
        <f t="shared" si="0"/>
        <v>657825.4</v>
      </c>
      <c r="L14" s="65"/>
      <c r="M14" s="66"/>
      <c r="N14" s="66"/>
      <c r="O14" s="66"/>
      <c r="P14" s="63" t="s">
        <v>120</v>
      </c>
      <c r="Q14" s="63"/>
      <c r="R14" s="67">
        <v>657825</v>
      </c>
      <c r="S14" s="68"/>
      <c r="T14" s="69">
        <f t="shared" si="1"/>
        <v>657825</v>
      </c>
      <c r="U14" s="68"/>
      <c r="V14" s="68"/>
      <c r="W14" s="68"/>
      <c r="X14" s="68"/>
      <c r="Y14" s="68"/>
      <c r="Z14" s="67">
        <v>763063</v>
      </c>
      <c r="AA14" s="68"/>
      <c r="AB14" s="69">
        <f t="shared" si="2"/>
        <v>763063</v>
      </c>
      <c r="AC14" s="68"/>
      <c r="AD14" s="68"/>
      <c r="AE14" s="68"/>
      <c r="AF14" s="68"/>
      <c r="AG14" s="68"/>
      <c r="AH14" s="67">
        <v>763063</v>
      </c>
      <c r="AI14" s="68"/>
      <c r="AJ14" s="69">
        <f t="shared" si="3"/>
        <v>763063</v>
      </c>
      <c r="AK14" s="68"/>
      <c r="AL14" s="68"/>
      <c r="AM14" s="68"/>
      <c r="AN14" s="68"/>
      <c r="AO14" s="68"/>
      <c r="AP14" s="67">
        <v>763063</v>
      </c>
      <c r="AQ14" s="68"/>
      <c r="AR14" s="69">
        <f t="shared" si="4"/>
        <v>763063</v>
      </c>
      <c r="AS14" s="68"/>
      <c r="AT14" s="68"/>
      <c r="AU14" s="68"/>
      <c r="AV14" s="68"/>
      <c r="AW14" s="68"/>
      <c r="AX14" s="67">
        <v>763063</v>
      </c>
      <c r="AY14" s="68"/>
      <c r="AZ14" s="69">
        <f t="shared" si="5"/>
        <v>763063</v>
      </c>
      <c r="BA14" s="68"/>
      <c r="BB14" s="68"/>
      <c r="BC14" s="68"/>
      <c r="BD14" s="68"/>
      <c r="BE14" s="68"/>
      <c r="BF14" s="70" t="s">
        <v>205</v>
      </c>
      <c r="BG14" s="70" t="s">
        <v>204</v>
      </c>
      <c r="BH14" s="70" t="s">
        <v>225</v>
      </c>
    </row>
    <row r="15" spans="1:60" s="71" customFormat="1" x14ac:dyDescent="0.25">
      <c r="A15" s="99" t="s">
        <v>184</v>
      </c>
      <c r="B15" s="102">
        <v>227</v>
      </c>
      <c r="C15" s="99" t="s">
        <v>154</v>
      </c>
      <c r="D15" s="100" t="s">
        <v>155</v>
      </c>
      <c r="E15" s="99" t="s">
        <v>185</v>
      </c>
      <c r="F15" s="99" t="s">
        <v>186</v>
      </c>
      <c r="G15" s="99" t="s">
        <v>158</v>
      </c>
      <c r="H15" s="99" t="s">
        <v>159</v>
      </c>
      <c r="I15" s="101">
        <v>44739</v>
      </c>
      <c r="J15" s="99" t="s">
        <v>160</v>
      </c>
      <c r="K15" s="229">
        <f>I15*9.16</f>
        <v>409809.24</v>
      </c>
      <c r="L15" s="65"/>
      <c r="M15" s="66"/>
      <c r="N15" s="66"/>
      <c r="O15" s="66"/>
      <c r="P15" s="63" t="s">
        <v>120</v>
      </c>
      <c r="Q15" s="63"/>
      <c r="R15" s="67">
        <v>409809</v>
      </c>
      <c r="S15" s="68"/>
      <c r="T15" s="69">
        <f t="shared" si="1"/>
        <v>409809</v>
      </c>
      <c r="U15" s="68"/>
      <c r="V15" s="68"/>
      <c r="W15" s="68"/>
      <c r="X15" s="68"/>
      <c r="Y15" s="68"/>
      <c r="Z15" s="67">
        <v>475370</v>
      </c>
      <c r="AA15" s="68"/>
      <c r="AB15" s="69">
        <f t="shared" si="2"/>
        <v>475370</v>
      </c>
      <c r="AC15" s="68"/>
      <c r="AD15" s="68"/>
      <c r="AE15" s="68"/>
      <c r="AF15" s="68"/>
      <c r="AG15" s="68"/>
      <c r="AH15" s="67">
        <v>475370</v>
      </c>
      <c r="AI15" s="68"/>
      <c r="AJ15" s="69">
        <f t="shared" si="3"/>
        <v>475370</v>
      </c>
      <c r="AK15" s="68"/>
      <c r="AL15" s="68"/>
      <c r="AM15" s="68"/>
      <c r="AN15" s="68"/>
      <c r="AO15" s="68"/>
      <c r="AP15" s="67">
        <v>475370</v>
      </c>
      <c r="AQ15" s="68"/>
      <c r="AR15" s="69">
        <f t="shared" si="4"/>
        <v>475370</v>
      </c>
      <c r="AS15" s="68"/>
      <c r="AT15" s="68"/>
      <c r="AU15" s="68"/>
      <c r="AV15" s="68"/>
      <c r="AW15" s="68"/>
      <c r="AX15" s="67">
        <v>475370</v>
      </c>
      <c r="AY15" s="68"/>
      <c r="AZ15" s="69">
        <f t="shared" si="5"/>
        <v>475370</v>
      </c>
      <c r="BA15" s="68"/>
      <c r="BB15" s="68"/>
      <c r="BC15" s="68"/>
      <c r="BD15" s="68"/>
      <c r="BE15" s="68"/>
      <c r="BF15" s="70" t="s">
        <v>205</v>
      </c>
      <c r="BG15" s="70" t="s">
        <v>204</v>
      </c>
      <c r="BH15" s="70" t="s">
        <v>225</v>
      </c>
    </row>
    <row r="16" spans="1:60" s="71" customFormat="1" x14ac:dyDescent="0.25">
      <c r="A16" s="103"/>
      <c r="B16" s="103"/>
      <c r="C16" s="103"/>
      <c r="D16" s="48"/>
      <c r="E16" s="103"/>
      <c r="F16" s="103"/>
      <c r="G16" s="103"/>
      <c r="H16" s="103"/>
      <c r="I16" s="104">
        <f>SUM(I8:I15)</f>
        <v>159994</v>
      </c>
      <c r="J16" s="105"/>
      <c r="K16" s="230">
        <f>SUM(K8:K15)</f>
        <v>1465545.04</v>
      </c>
      <c r="M16" s="74">
        <f t="shared" ref="M16:O16" si="6">SUM(M8:M15)</f>
        <v>0</v>
      </c>
      <c r="N16" s="74">
        <f t="shared" si="6"/>
        <v>0</v>
      </c>
      <c r="O16" s="74">
        <f t="shared" si="6"/>
        <v>0</v>
      </c>
      <c r="R16" s="74">
        <f t="shared" ref="R16:BE16" si="7">SUM(R8:R15)</f>
        <v>1465545</v>
      </c>
      <c r="S16" s="74">
        <f t="shared" si="7"/>
        <v>0</v>
      </c>
      <c r="T16" s="74">
        <f t="shared" si="7"/>
        <v>1465545</v>
      </c>
      <c r="U16" s="74">
        <f t="shared" si="7"/>
        <v>0</v>
      </c>
      <c r="V16" s="74">
        <f t="shared" si="7"/>
        <v>0</v>
      </c>
      <c r="W16" s="74">
        <f t="shared" si="7"/>
        <v>0</v>
      </c>
      <c r="X16" s="74">
        <f t="shared" si="7"/>
        <v>0</v>
      </c>
      <c r="Y16" s="74">
        <f t="shared" si="7"/>
        <v>0</v>
      </c>
      <c r="Z16" s="74">
        <f t="shared" si="7"/>
        <v>1700000</v>
      </c>
      <c r="AA16" s="74">
        <f t="shared" si="7"/>
        <v>0</v>
      </c>
      <c r="AB16" s="74">
        <f t="shared" si="7"/>
        <v>1700000</v>
      </c>
      <c r="AC16" s="74">
        <f t="shared" si="7"/>
        <v>0</v>
      </c>
      <c r="AD16" s="74">
        <f t="shared" si="7"/>
        <v>0</v>
      </c>
      <c r="AE16" s="74">
        <f t="shared" si="7"/>
        <v>0</v>
      </c>
      <c r="AF16" s="74">
        <f t="shared" si="7"/>
        <v>0</v>
      </c>
      <c r="AG16" s="74">
        <f t="shared" si="7"/>
        <v>0</v>
      </c>
      <c r="AH16" s="74">
        <f t="shared" si="7"/>
        <v>1700000</v>
      </c>
      <c r="AI16" s="74">
        <f t="shared" si="7"/>
        <v>0</v>
      </c>
      <c r="AJ16" s="74">
        <f t="shared" si="7"/>
        <v>1700000</v>
      </c>
      <c r="AK16" s="74">
        <f t="shared" si="7"/>
        <v>0</v>
      </c>
      <c r="AL16" s="74">
        <f t="shared" si="7"/>
        <v>0</v>
      </c>
      <c r="AM16" s="74">
        <f t="shared" si="7"/>
        <v>0</v>
      </c>
      <c r="AN16" s="74">
        <f t="shared" si="7"/>
        <v>0</v>
      </c>
      <c r="AO16" s="74">
        <f t="shared" si="7"/>
        <v>0</v>
      </c>
      <c r="AP16" s="74">
        <f t="shared" si="7"/>
        <v>1700000</v>
      </c>
      <c r="AQ16" s="74">
        <f t="shared" si="7"/>
        <v>0</v>
      </c>
      <c r="AR16" s="74">
        <f t="shared" si="7"/>
        <v>1700000</v>
      </c>
      <c r="AS16" s="74">
        <f t="shared" si="7"/>
        <v>0</v>
      </c>
      <c r="AT16" s="74">
        <f t="shared" si="7"/>
        <v>0</v>
      </c>
      <c r="AU16" s="74">
        <f t="shared" si="7"/>
        <v>0</v>
      </c>
      <c r="AV16" s="74">
        <f t="shared" si="7"/>
        <v>0</v>
      </c>
      <c r="AW16" s="74">
        <f t="shared" si="7"/>
        <v>0</v>
      </c>
      <c r="AX16" s="74">
        <f t="shared" si="7"/>
        <v>1700000</v>
      </c>
      <c r="AY16" s="74">
        <f t="shared" si="7"/>
        <v>0</v>
      </c>
      <c r="AZ16" s="74">
        <f t="shared" si="7"/>
        <v>1700000</v>
      </c>
      <c r="BA16" s="74">
        <f t="shared" si="7"/>
        <v>0</v>
      </c>
      <c r="BB16" s="74">
        <f t="shared" si="7"/>
        <v>0</v>
      </c>
      <c r="BC16" s="74">
        <f t="shared" si="7"/>
        <v>0</v>
      </c>
      <c r="BD16" s="74">
        <f t="shared" si="7"/>
        <v>0</v>
      </c>
      <c r="BE16" s="74">
        <f t="shared" si="7"/>
        <v>0</v>
      </c>
    </row>
    <row r="17" spans="1:60" x14ac:dyDescent="0.25">
      <c r="A17" s="75"/>
      <c r="B17" s="75"/>
      <c r="C17" s="75"/>
      <c r="D17" s="73"/>
      <c r="E17" s="75"/>
      <c r="F17" s="75"/>
      <c r="G17" s="75"/>
      <c r="H17" s="75"/>
      <c r="I17" s="76"/>
      <c r="J17" s="77"/>
    </row>
    <row r="18" spans="1:60" x14ac:dyDescent="0.25">
      <c r="A18" s="258" t="s">
        <v>55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0" t="s">
        <v>55</v>
      </c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62" t="s">
        <v>55</v>
      </c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50" t="s">
        <v>55</v>
      </c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</row>
    <row r="19" spans="1:60" x14ac:dyDescent="0.25">
      <c r="A19" s="266" t="s">
        <v>56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8"/>
      <c r="L19" s="264"/>
      <c r="M19" s="255"/>
      <c r="N19" s="256"/>
      <c r="O19" s="257"/>
      <c r="P19" s="240" t="s">
        <v>6</v>
      </c>
      <c r="Q19" s="241"/>
      <c r="R19" s="251" t="s">
        <v>7</v>
      </c>
      <c r="S19" s="251"/>
      <c r="T19" s="251"/>
      <c r="U19" s="225" t="s">
        <v>8</v>
      </c>
      <c r="V19" s="251" t="s">
        <v>9</v>
      </c>
      <c r="W19" s="251"/>
      <c r="X19" s="251"/>
      <c r="Y19" s="225" t="s">
        <v>10</v>
      </c>
      <c r="Z19" s="251" t="s">
        <v>11</v>
      </c>
      <c r="AA19" s="251"/>
      <c r="AB19" s="251"/>
      <c r="AC19" s="225" t="s">
        <v>8</v>
      </c>
      <c r="AD19" s="251" t="s">
        <v>9</v>
      </c>
      <c r="AE19" s="251"/>
      <c r="AF19" s="251"/>
      <c r="AG19" s="225" t="s">
        <v>10</v>
      </c>
      <c r="AH19" s="251" t="s">
        <v>11</v>
      </c>
      <c r="AI19" s="251"/>
      <c r="AJ19" s="251"/>
      <c r="AK19" s="225" t="s">
        <v>8</v>
      </c>
      <c r="AL19" s="251" t="s">
        <v>9</v>
      </c>
      <c r="AM19" s="251"/>
      <c r="AN19" s="251"/>
      <c r="AO19" s="225" t="s">
        <v>10</v>
      </c>
      <c r="AP19" s="251" t="s">
        <v>11</v>
      </c>
      <c r="AQ19" s="251"/>
      <c r="AR19" s="251"/>
      <c r="AS19" s="225" t="s">
        <v>8</v>
      </c>
      <c r="AT19" s="251" t="s">
        <v>9</v>
      </c>
      <c r="AU19" s="251"/>
      <c r="AV19" s="251"/>
      <c r="AW19" s="225" t="s">
        <v>10</v>
      </c>
      <c r="AX19" s="251" t="s">
        <v>11</v>
      </c>
      <c r="AY19" s="251"/>
      <c r="AZ19" s="251"/>
      <c r="BA19" s="225" t="s">
        <v>8</v>
      </c>
      <c r="BB19" s="251" t="s">
        <v>9</v>
      </c>
      <c r="BC19" s="251"/>
      <c r="BD19" s="251"/>
      <c r="BE19" s="225" t="s">
        <v>10</v>
      </c>
      <c r="BF19" s="240"/>
      <c r="BG19" s="245"/>
      <c r="BH19" s="241"/>
    </row>
    <row r="20" spans="1:60" x14ac:dyDescent="0.25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5"/>
      <c r="M20" s="252" t="s">
        <v>28</v>
      </c>
      <c r="N20" s="253"/>
      <c r="O20" s="254"/>
      <c r="P20" s="243"/>
      <c r="Q20" s="244"/>
      <c r="R20" s="252" t="s">
        <v>29</v>
      </c>
      <c r="S20" s="253"/>
      <c r="T20" s="253"/>
      <c r="U20" s="253"/>
      <c r="V20" s="253"/>
      <c r="W20" s="253"/>
      <c r="X20" s="253"/>
      <c r="Y20" s="254"/>
      <c r="Z20" s="252" t="s">
        <v>30</v>
      </c>
      <c r="AA20" s="253"/>
      <c r="AB20" s="253"/>
      <c r="AC20" s="253"/>
      <c r="AD20" s="253"/>
      <c r="AE20" s="253"/>
      <c r="AF20" s="253"/>
      <c r="AG20" s="254"/>
      <c r="AH20" s="252" t="s">
        <v>31</v>
      </c>
      <c r="AI20" s="253"/>
      <c r="AJ20" s="253"/>
      <c r="AK20" s="253"/>
      <c r="AL20" s="253"/>
      <c r="AM20" s="253"/>
      <c r="AN20" s="253"/>
      <c r="AO20" s="254"/>
      <c r="AP20" s="252" t="s">
        <v>32</v>
      </c>
      <c r="AQ20" s="253"/>
      <c r="AR20" s="253"/>
      <c r="AS20" s="253"/>
      <c r="AT20" s="253"/>
      <c r="AU20" s="253"/>
      <c r="AV20" s="253"/>
      <c r="AW20" s="254"/>
      <c r="AX20" s="252" t="s">
        <v>33</v>
      </c>
      <c r="AY20" s="253"/>
      <c r="AZ20" s="253"/>
      <c r="BA20" s="253"/>
      <c r="BB20" s="253"/>
      <c r="BC20" s="253"/>
      <c r="BD20" s="253"/>
      <c r="BE20" s="254"/>
      <c r="BF20" s="56"/>
      <c r="BG20" s="56"/>
      <c r="BH20" s="56"/>
    </row>
    <row r="21" spans="1:60" ht="75" x14ac:dyDescent="0.25">
      <c r="A21" s="80" t="s">
        <v>64</v>
      </c>
      <c r="B21" s="80" t="s">
        <v>13</v>
      </c>
      <c r="C21" s="80" t="s">
        <v>14</v>
      </c>
      <c r="D21" s="80" t="s">
        <v>15</v>
      </c>
      <c r="E21" s="81" t="s">
        <v>16</v>
      </c>
      <c r="F21" s="80" t="s">
        <v>17</v>
      </c>
      <c r="G21" s="80" t="s">
        <v>18</v>
      </c>
      <c r="H21" s="81" t="s">
        <v>19</v>
      </c>
      <c r="I21" s="82" t="s">
        <v>20</v>
      </c>
      <c r="J21" s="82" t="s">
        <v>65</v>
      </c>
      <c r="K21" s="231" t="s">
        <v>220</v>
      </c>
      <c r="L21" s="83"/>
      <c r="M21" s="223" t="s">
        <v>35</v>
      </c>
      <c r="N21" s="223" t="s">
        <v>36</v>
      </c>
      <c r="O21" s="223" t="s">
        <v>37</v>
      </c>
      <c r="P21" s="60" t="s">
        <v>38</v>
      </c>
      <c r="Q21" s="60" t="s">
        <v>39</v>
      </c>
      <c r="R21" s="223" t="s">
        <v>40</v>
      </c>
      <c r="S21" s="223" t="s">
        <v>41</v>
      </c>
      <c r="T21" s="223" t="s">
        <v>42</v>
      </c>
      <c r="U21" s="223" t="s">
        <v>43</v>
      </c>
      <c r="V21" s="223" t="s">
        <v>35</v>
      </c>
      <c r="W21" s="223" t="s">
        <v>36</v>
      </c>
      <c r="X21" s="223" t="s">
        <v>44</v>
      </c>
      <c r="Y21" s="223" t="s">
        <v>45</v>
      </c>
      <c r="Z21" s="223" t="s">
        <v>40</v>
      </c>
      <c r="AA21" s="223" t="s">
        <v>41</v>
      </c>
      <c r="AB21" s="223" t="s">
        <v>42</v>
      </c>
      <c r="AC21" s="223" t="s">
        <v>43</v>
      </c>
      <c r="AD21" s="223" t="s">
        <v>35</v>
      </c>
      <c r="AE21" s="223" t="s">
        <v>36</v>
      </c>
      <c r="AF21" s="223" t="s">
        <v>44</v>
      </c>
      <c r="AG21" s="223" t="s">
        <v>45</v>
      </c>
      <c r="AH21" s="223" t="s">
        <v>40</v>
      </c>
      <c r="AI21" s="223" t="s">
        <v>41</v>
      </c>
      <c r="AJ21" s="223" t="s">
        <v>42</v>
      </c>
      <c r="AK21" s="223" t="s">
        <v>43</v>
      </c>
      <c r="AL21" s="223" t="s">
        <v>35</v>
      </c>
      <c r="AM21" s="223" t="s">
        <v>36</v>
      </c>
      <c r="AN21" s="223" t="s">
        <v>44</v>
      </c>
      <c r="AO21" s="223" t="s">
        <v>45</v>
      </c>
      <c r="AP21" s="223" t="s">
        <v>40</v>
      </c>
      <c r="AQ21" s="223" t="s">
        <v>41</v>
      </c>
      <c r="AR21" s="223" t="s">
        <v>42</v>
      </c>
      <c r="AS21" s="223" t="s">
        <v>43</v>
      </c>
      <c r="AT21" s="223" t="s">
        <v>35</v>
      </c>
      <c r="AU21" s="223" t="s">
        <v>36</v>
      </c>
      <c r="AV21" s="223" t="s">
        <v>44</v>
      </c>
      <c r="AW21" s="223" t="s">
        <v>45</v>
      </c>
      <c r="AX21" s="223" t="s">
        <v>40</v>
      </c>
      <c r="AY21" s="223" t="s">
        <v>41</v>
      </c>
      <c r="AZ21" s="223" t="s">
        <v>42</v>
      </c>
      <c r="BA21" s="223" t="s">
        <v>43</v>
      </c>
      <c r="BB21" s="223" t="s">
        <v>35</v>
      </c>
      <c r="BC21" s="223" t="s">
        <v>36</v>
      </c>
      <c r="BD21" s="223" t="s">
        <v>44</v>
      </c>
      <c r="BE21" s="223" t="s">
        <v>45</v>
      </c>
      <c r="BF21" s="61" t="s">
        <v>46</v>
      </c>
      <c r="BG21" s="61" t="s">
        <v>47</v>
      </c>
      <c r="BH21" s="61" t="s">
        <v>48</v>
      </c>
    </row>
    <row r="22" spans="1:60" s="71" customFormat="1" x14ac:dyDescent="0.25">
      <c r="A22" s="65"/>
      <c r="B22" s="65" t="s">
        <v>153</v>
      </c>
      <c r="C22" s="62" t="s">
        <v>154</v>
      </c>
      <c r="D22" s="63" t="s">
        <v>155</v>
      </c>
      <c r="E22" s="65"/>
      <c r="F22" s="65"/>
      <c r="G22" s="65"/>
      <c r="H22" s="65"/>
      <c r="I22" s="65"/>
      <c r="J22" s="65"/>
      <c r="K22" s="68">
        <f>I22*9.16</f>
        <v>0</v>
      </c>
      <c r="L22" s="65"/>
      <c r="M22" s="68"/>
      <c r="N22" s="68"/>
      <c r="O22" s="68"/>
      <c r="P22" s="63"/>
      <c r="Q22" s="65"/>
      <c r="R22" s="68"/>
      <c r="S22" s="68"/>
      <c r="T22" s="69">
        <f>R22+S22</f>
        <v>0</v>
      </c>
      <c r="U22" s="68"/>
      <c r="V22" s="68"/>
      <c r="W22" s="68"/>
      <c r="X22" s="68"/>
      <c r="Y22" s="68"/>
      <c r="Z22" s="68"/>
      <c r="AA22" s="68"/>
      <c r="AB22" s="69">
        <f>Z22+AA22</f>
        <v>0</v>
      </c>
      <c r="AC22" s="68"/>
      <c r="AD22" s="68"/>
      <c r="AE22" s="68"/>
      <c r="AF22" s="68"/>
      <c r="AG22" s="68"/>
      <c r="AH22" s="68"/>
      <c r="AI22" s="68"/>
      <c r="AJ22" s="69">
        <f>AH22+AI22</f>
        <v>0</v>
      </c>
      <c r="AK22" s="68"/>
      <c r="AL22" s="68"/>
      <c r="AM22" s="68"/>
      <c r="AN22" s="68"/>
      <c r="AO22" s="68"/>
      <c r="AP22" s="68"/>
      <c r="AQ22" s="68"/>
      <c r="AR22" s="69">
        <f>AP22+AQ22</f>
        <v>0</v>
      </c>
      <c r="AS22" s="68"/>
      <c r="AT22" s="68"/>
      <c r="AU22" s="68"/>
      <c r="AV22" s="68"/>
      <c r="AW22" s="68"/>
      <c r="AX22" s="68"/>
      <c r="AY22" s="68"/>
      <c r="AZ22" s="69">
        <f>AX22+AY22</f>
        <v>0</v>
      </c>
      <c r="BA22" s="68"/>
      <c r="BB22" s="68"/>
      <c r="BC22" s="68"/>
      <c r="BD22" s="68"/>
      <c r="BE22" s="68"/>
      <c r="BF22" s="65"/>
      <c r="BG22" s="65"/>
      <c r="BH22" s="65"/>
    </row>
    <row r="23" spans="1:60" s="71" customFormat="1" x14ac:dyDescent="0.25">
      <c r="A23" s="65"/>
      <c r="B23" s="65" t="s">
        <v>153</v>
      </c>
      <c r="C23" s="62" t="s">
        <v>154</v>
      </c>
      <c r="D23" s="63" t="s">
        <v>155</v>
      </c>
      <c r="E23" s="65"/>
      <c r="F23" s="65"/>
      <c r="G23" s="65"/>
      <c r="H23" s="65"/>
      <c r="I23" s="65"/>
      <c r="J23" s="65"/>
      <c r="K23" s="68">
        <f t="shared" ref="K23:K35" si="8">I23*9.16</f>
        <v>0</v>
      </c>
      <c r="L23" s="65"/>
      <c r="M23" s="68"/>
      <c r="N23" s="68"/>
      <c r="O23" s="68"/>
      <c r="P23" s="63"/>
      <c r="Q23" s="65"/>
      <c r="R23" s="68"/>
      <c r="S23" s="68"/>
      <c r="T23" s="69">
        <f t="shared" ref="T23:T35" si="9">R23+S23</f>
        <v>0</v>
      </c>
      <c r="U23" s="68"/>
      <c r="V23" s="68"/>
      <c r="W23" s="68"/>
      <c r="X23" s="68"/>
      <c r="Y23" s="68"/>
      <c r="Z23" s="68"/>
      <c r="AA23" s="68"/>
      <c r="AB23" s="69">
        <f t="shared" ref="AB23:AB35" si="10">Z23+AA23</f>
        <v>0</v>
      </c>
      <c r="AC23" s="68"/>
      <c r="AD23" s="68"/>
      <c r="AE23" s="68"/>
      <c r="AF23" s="68"/>
      <c r="AG23" s="68"/>
      <c r="AH23" s="68"/>
      <c r="AI23" s="68"/>
      <c r="AJ23" s="69">
        <f t="shared" ref="AJ23:AJ35" si="11">AH23+AI23</f>
        <v>0</v>
      </c>
      <c r="AK23" s="68"/>
      <c r="AL23" s="68"/>
      <c r="AM23" s="68"/>
      <c r="AN23" s="68"/>
      <c r="AO23" s="68"/>
      <c r="AP23" s="68"/>
      <c r="AQ23" s="68"/>
      <c r="AR23" s="69">
        <f t="shared" ref="AR23:AR35" si="12">AP23+AQ23</f>
        <v>0</v>
      </c>
      <c r="AS23" s="68"/>
      <c r="AT23" s="68"/>
      <c r="AU23" s="68"/>
      <c r="AV23" s="68"/>
      <c r="AW23" s="68"/>
      <c r="AX23" s="68"/>
      <c r="AY23" s="68"/>
      <c r="AZ23" s="69">
        <f t="shared" ref="AZ23:AZ35" si="13">AX23+AY23</f>
        <v>0</v>
      </c>
      <c r="BA23" s="68"/>
      <c r="BB23" s="68"/>
      <c r="BC23" s="68"/>
      <c r="BD23" s="68"/>
      <c r="BE23" s="68"/>
      <c r="BF23" s="65"/>
      <c r="BG23" s="65"/>
      <c r="BH23" s="65"/>
    </row>
    <row r="24" spans="1:60" s="71" customFormat="1" x14ac:dyDescent="0.25">
      <c r="A24" s="65"/>
      <c r="B24" s="65" t="s">
        <v>153</v>
      </c>
      <c r="C24" s="62" t="s">
        <v>154</v>
      </c>
      <c r="D24" s="63" t="s">
        <v>155</v>
      </c>
      <c r="E24" s="65"/>
      <c r="F24" s="65"/>
      <c r="G24" s="65"/>
      <c r="H24" s="65"/>
      <c r="I24" s="65"/>
      <c r="J24" s="65"/>
      <c r="K24" s="68">
        <f t="shared" si="8"/>
        <v>0</v>
      </c>
      <c r="L24" s="65"/>
      <c r="M24" s="68"/>
      <c r="N24" s="68"/>
      <c r="O24" s="68"/>
      <c r="P24" s="63"/>
      <c r="Q24" s="65"/>
      <c r="R24" s="68"/>
      <c r="S24" s="68"/>
      <c r="T24" s="69">
        <f t="shared" si="9"/>
        <v>0</v>
      </c>
      <c r="U24" s="68"/>
      <c r="V24" s="68"/>
      <c r="W24" s="68"/>
      <c r="X24" s="68"/>
      <c r="Y24" s="68"/>
      <c r="Z24" s="68"/>
      <c r="AA24" s="68"/>
      <c r="AB24" s="69">
        <f t="shared" si="10"/>
        <v>0</v>
      </c>
      <c r="AC24" s="68"/>
      <c r="AD24" s="68"/>
      <c r="AE24" s="68"/>
      <c r="AF24" s="68"/>
      <c r="AG24" s="68"/>
      <c r="AH24" s="68"/>
      <c r="AI24" s="68"/>
      <c r="AJ24" s="69">
        <f t="shared" si="11"/>
        <v>0</v>
      </c>
      <c r="AK24" s="68"/>
      <c r="AL24" s="68"/>
      <c r="AM24" s="68"/>
      <c r="AN24" s="68"/>
      <c r="AO24" s="68"/>
      <c r="AP24" s="68"/>
      <c r="AQ24" s="68"/>
      <c r="AR24" s="69">
        <f t="shared" si="12"/>
        <v>0</v>
      </c>
      <c r="AS24" s="68"/>
      <c r="AT24" s="68"/>
      <c r="AU24" s="68"/>
      <c r="AV24" s="68"/>
      <c r="AW24" s="68"/>
      <c r="AX24" s="68"/>
      <c r="AY24" s="68"/>
      <c r="AZ24" s="69">
        <f t="shared" si="13"/>
        <v>0</v>
      </c>
      <c r="BA24" s="68"/>
      <c r="BB24" s="68"/>
      <c r="BC24" s="68"/>
      <c r="BD24" s="68"/>
      <c r="BE24" s="68"/>
      <c r="BF24" s="65"/>
      <c r="BG24" s="65"/>
      <c r="BH24" s="65"/>
    </row>
    <row r="25" spans="1:60" s="71" customFormat="1" x14ac:dyDescent="0.25">
      <c r="A25" s="65"/>
      <c r="B25" s="65" t="s">
        <v>153</v>
      </c>
      <c r="C25" s="62" t="s">
        <v>154</v>
      </c>
      <c r="D25" s="63" t="s">
        <v>155</v>
      </c>
      <c r="E25" s="65"/>
      <c r="F25" s="65"/>
      <c r="G25" s="65"/>
      <c r="H25" s="65"/>
      <c r="I25" s="65"/>
      <c r="J25" s="65"/>
      <c r="K25" s="68">
        <f t="shared" si="8"/>
        <v>0</v>
      </c>
      <c r="L25" s="65"/>
      <c r="M25" s="68"/>
      <c r="N25" s="68"/>
      <c r="O25" s="68"/>
      <c r="P25" s="63"/>
      <c r="Q25" s="65"/>
      <c r="R25" s="68"/>
      <c r="S25" s="68"/>
      <c r="T25" s="69">
        <f t="shared" si="9"/>
        <v>0</v>
      </c>
      <c r="U25" s="68"/>
      <c r="V25" s="68"/>
      <c r="W25" s="68"/>
      <c r="X25" s="68"/>
      <c r="Y25" s="68"/>
      <c r="Z25" s="68"/>
      <c r="AA25" s="68"/>
      <c r="AB25" s="69">
        <f t="shared" si="10"/>
        <v>0</v>
      </c>
      <c r="AC25" s="68"/>
      <c r="AD25" s="68"/>
      <c r="AE25" s="68"/>
      <c r="AF25" s="68"/>
      <c r="AG25" s="68"/>
      <c r="AH25" s="68"/>
      <c r="AI25" s="68"/>
      <c r="AJ25" s="69">
        <f t="shared" si="11"/>
        <v>0</v>
      </c>
      <c r="AK25" s="68"/>
      <c r="AL25" s="68"/>
      <c r="AM25" s="68"/>
      <c r="AN25" s="68"/>
      <c r="AO25" s="68"/>
      <c r="AP25" s="68"/>
      <c r="AQ25" s="68"/>
      <c r="AR25" s="69">
        <f t="shared" si="12"/>
        <v>0</v>
      </c>
      <c r="AS25" s="68"/>
      <c r="AT25" s="68"/>
      <c r="AU25" s="68"/>
      <c r="AV25" s="68"/>
      <c r="AW25" s="68"/>
      <c r="AX25" s="68"/>
      <c r="AY25" s="68"/>
      <c r="AZ25" s="69">
        <f t="shared" si="13"/>
        <v>0</v>
      </c>
      <c r="BA25" s="68"/>
      <c r="BB25" s="68"/>
      <c r="BC25" s="68"/>
      <c r="BD25" s="68"/>
      <c r="BE25" s="68"/>
      <c r="BF25" s="65"/>
      <c r="BG25" s="65"/>
      <c r="BH25" s="65"/>
    </row>
    <row r="26" spans="1:60" s="71" customFormat="1" x14ac:dyDescent="0.25">
      <c r="A26" s="65"/>
      <c r="B26" s="65" t="s">
        <v>153</v>
      </c>
      <c r="C26" s="62" t="s">
        <v>154</v>
      </c>
      <c r="D26" s="63" t="s">
        <v>155</v>
      </c>
      <c r="E26" s="65"/>
      <c r="F26" s="65"/>
      <c r="G26" s="65"/>
      <c r="H26" s="65"/>
      <c r="I26" s="65"/>
      <c r="J26" s="65"/>
      <c r="K26" s="68">
        <f t="shared" si="8"/>
        <v>0</v>
      </c>
      <c r="L26" s="65"/>
      <c r="M26" s="68"/>
      <c r="N26" s="68"/>
      <c r="O26" s="68"/>
      <c r="P26" s="63"/>
      <c r="Q26" s="65"/>
      <c r="R26" s="68"/>
      <c r="S26" s="68"/>
      <c r="T26" s="69">
        <f t="shared" si="9"/>
        <v>0</v>
      </c>
      <c r="U26" s="68"/>
      <c r="V26" s="68"/>
      <c r="W26" s="68"/>
      <c r="X26" s="68"/>
      <c r="Y26" s="68"/>
      <c r="Z26" s="68"/>
      <c r="AA26" s="68"/>
      <c r="AB26" s="69">
        <f t="shared" si="10"/>
        <v>0</v>
      </c>
      <c r="AC26" s="68"/>
      <c r="AD26" s="68"/>
      <c r="AE26" s="68"/>
      <c r="AF26" s="68"/>
      <c r="AG26" s="68"/>
      <c r="AH26" s="68"/>
      <c r="AI26" s="68"/>
      <c r="AJ26" s="69">
        <f t="shared" si="11"/>
        <v>0</v>
      </c>
      <c r="AK26" s="68"/>
      <c r="AL26" s="68"/>
      <c r="AM26" s="68"/>
      <c r="AN26" s="68"/>
      <c r="AO26" s="68"/>
      <c r="AP26" s="68"/>
      <c r="AQ26" s="68"/>
      <c r="AR26" s="69">
        <f t="shared" si="12"/>
        <v>0</v>
      </c>
      <c r="AS26" s="68"/>
      <c r="AT26" s="68"/>
      <c r="AU26" s="68"/>
      <c r="AV26" s="68"/>
      <c r="AW26" s="68"/>
      <c r="AX26" s="68"/>
      <c r="AY26" s="68"/>
      <c r="AZ26" s="69">
        <f t="shared" si="13"/>
        <v>0</v>
      </c>
      <c r="BA26" s="68"/>
      <c r="BB26" s="68"/>
      <c r="BC26" s="68"/>
      <c r="BD26" s="68"/>
      <c r="BE26" s="68"/>
      <c r="BF26" s="65"/>
      <c r="BG26" s="65"/>
      <c r="BH26" s="65"/>
    </row>
    <row r="27" spans="1:60" s="71" customFormat="1" x14ac:dyDescent="0.25">
      <c r="A27" s="65"/>
      <c r="B27" s="65" t="s">
        <v>153</v>
      </c>
      <c r="C27" s="62" t="s">
        <v>154</v>
      </c>
      <c r="D27" s="63" t="s">
        <v>155</v>
      </c>
      <c r="E27" s="65"/>
      <c r="F27" s="65"/>
      <c r="G27" s="65"/>
      <c r="H27" s="65"/>
      <c r="I27" s="65"/>
      <c r="J27" s="65"/>
      <c r="K27" s="68">
        <f t="shared" si="8"/>
        <v>0</v>
      </c>
      <c r="L27" s="65"/>
      <c r="M27" s="68"/>
      <c r="N27" s="68"/>
      <c r="O27" s="68"/>
      <c r="P27" s="63"/>
      <c r="Q27" s="65"/>
      <c r="R27" s="68"/>
      <c r="S27" s="68"/>
      <c r="T27" s="69">
        <f t="shared" si="9"/>
        <v>0</v>
      </c>
      <c r="U27" s="68"/>
      <c r="V27" s="68"/>
      <c r="W27" s="68"/>
      <c r="X27" s="68"/>
      <c r="Y27" s="68"/>
      <c r="Z27" s="68"/>
      <c r="AA27" s="68"/>
      <c r="AB27" s="69">
        <f t="shared" si="10"/>
        <v>0</v>
      </c>
      <c r="AC27" s="68"/>
      <c r="AD27" s="68"/>
      <c r="AE27" s="68"/>
      <c r="AF27" s="68"/>
      <c r="AG27" s="68"/>
      <c r="AH27" s="68"/>
      <c r="AI27" s="68"/>
      <c r="AJ27" s="69">
        <f t="shared" si="11"/>
        <v>0</v>
      </c>
      <c r="AK27" s="68"/>
      <c r="AL27" s="68"/>
      <c r="AM27" s="68"/>
      <c r="AN27" s="68"/>
      <c r="AO27" s="68"/>
      <c r="AP27" s="68"/>
      <c r="AQ27" s="68"/>
      <c r="AR27" s="69">
        <f t="shared" si="12"/>
        <v>0</v>
      </c>
      <c r="AS27" s="68"/>
      <c r="AT27" s="68"/>
      <c r="AU27" s="68"/>
      <c r="AV27" s="68"/>
      <c r="AW27" s="68"/>
      <c r="AX27" s="68"/>
      <c r="AY27" s="68"/>
      <c r="AZ27" s="69">
        <f t="shared" si="13"/>
        <v>0</v>
      </c>
      <c r="BA27" s="68"/>
      <c r="BB27" s="68"/>
      <c r="BC27" s="68"/>
      <c r="BD27" s="68"/>
      <c r="BE27" s="68"/>
      <c r="BF27" s="65"/>
      <c r="BG27" s="65"/>
      <c r="BH27" s="65"/>
    </row>
    <row r="28" spans="1:60" s="71" customFormat="1" x14ac:dyDescent="0.25">
      <c r="A28" s="65"/>
      <c r="B28" s="65" t="s">
        <v>153</v>
      </c>
      <c r="C28" s="62" t="s">
        <v>154</v>
      </c>
      <c r="D28" s="63" t="s">
        <v>155</v>
      </c>
      <c r="E28" s="65"/>
      <c r="F28" s="65"/>
      <c r="G28" s="65"/>
      <c r="H28" s="65"/>
      <c r="I28" s="65"/>
      <c r="J28" s="65"/>
      <c r="K28" s="68">
        <f t="shared" si="8"/>
        <v>0</v>
      </c>
      <c r="L28" s="65"/>
      <c r="M28" s="68"/>
      <c r="N28" s="68"/>
      <c r="O28" s="68"/>
      <c r="P28" s="63"/>
      <c r="Q28" s="65"/>
      <c r="R28" s="68"/>
      <c r="S28" s="68"/>
      <c r="T28" s="69">
        <f t="shared" si="9"/>
        <v>0</v>
      </c>
      <c r="U28" s="68"/>
      <c r="V28" s="68"/>
      <c r="W28" s="68"/>
      <c r="X28" s="68"/>
      <c r="Y28" s="68"/>
      <c r="Z28" s="68"/>
      <c r="AA28" s="68"/>
      <c r="AB28" s="69">
        <f t="shared" si="10"/>
        <v>0</v>
      </c>
      <c r="AC28" s="68"/>
      <c r="AD28" s="68"/>
      <c r="AE28" s="68"/>
      <c r="AF28" s="68"/>
      <c r="AG28" s="68"/>
      <c r="AH28" s="68"/>
      <c r="AI28" s="68"/>
      <c r="AJ28" s="69">
        <f t="shared" si="11"/>
        <v>0</v>
      </c>
      <c r="AK28" s="68"/>
      <c r="AL28" s="68"/>
      <c r="AM28" s="68"/>
      <c r="AN28" s="68"/>
      <c r="AO28" s="68"/>
      <c r="AP28" s="68"/>
      <c r="AQ28" s="68"/>
      <c r="AR28" s="69">
        <f t="shared" si="12"/>
        <v>0</v>
      </c>
      <c r="AS28" s="68"/>
      <c r="AT28" s="68"/>
      <c r="AU28" s="68"/>
      <c r="AV28" s="68"/>
      <c r="AW28" s="68"/>
      <c r="AX28" s="68"/>
      <c r="AY28" s="68"/>
      <c r="AZ28" s="69">
        <f t="shared" si="13"/>
        <v>0</v>
      </c>
      <c r="BA28" s="68"/>
      <c r="BB28" s="68"/>
      <c r="BC28" s="68"/>
      <c r="BD28" s="68"/>
      <c r="BE28" s="68"/>
      <c r="BF28" s="65"/>
      <c r="BG28" s="65"/>
      <c r="BH28" s="65"/>
    </row>
    <row r="29" spans="1:60" s="71" customFormat="1" x14ac:dyDescent="0.25">
      <c r="A29" s="65"/>
      <c r="B29" s="65" t="s">
        <v>153</v>
      </c>
      <c r="C29" s="62" t="s">
        <v>154</v>
      </c>
      <c r="D29" s="63" t="s">
        <v>155</v>
      </c>
      <c r="E29" s="65"/>
      <c r="F29" s="65"/>
      <c r="G29" s="65"/>
      <c r="H29" s="65"/>
      <c r="I29" s="65"/>
      <c r="J29" s="65"/>
      <c r="K29" s="68">
        <f t="shared" si="8"/>
        <v>0</v>
      </c>
      <c r="L29" s="65"/>
      <c r="M29" s="68"/>
      <c r="N29" s="68"/>
      <c r="O29" s="68"/>
      <c r="P29" s="63"/>
      <c r="Q29" s="65"/>
      <c r="R29" s="68"/>
      <c r="S29" s="68"/>
      <c r="T29" s="69">
        <f t="shared" si="9"/>
        <v>0</v>
      </c>
      <c r="U29" s="68"/>
      <c r="V29" s="68"/>
      <c r="W29" s="68"/>
      <c r="X29" s="68"/>
      <c r="Y29" s="68"/>
      <c r="Z29" s="68"/>
      <c r="AA29" s="68"/>
      <c r="AB29" s="69">
        <f t="shared" si="10"/>
        <v>0</v>
      </c>
      <c r="AC29" s="68"/>
      <c r="AD29" s="68"/>
      <c r="AE29" s="68"/>
      <c r="AF29" s="68"/>
      <c r="AG29" s="68"/>
      <c r="AH29" s="68"/>
      <c r="AI29" s="68"/>
      <c r="AJ29" s="69">
        <f t="shared" si="11"/>
        <v>0</v>
      </c>
      <c r="AK29" s="68"/>
      <c r="AL29" s="68"/>
      <c r="AM29" s="68"/>
      <c r="AN29" s="68"/>
      <c r="AO29" s="68"/>
      <c r="AP29" s="68"/>
      <c r="AQ29" s="68"/>
      <c r="AR29" s="69">
        <f t="shared" si="12"/>
        <v>0</v>
      </c>
      <c r="AS29" s="68"/>
      <c r="AT29" s="68"/>
      <c r="AU29" s="68"/>
      <c r="AV29" s="68"/>
      <c r="AW29" s="68"/>
      <c r="AX29" s="68"/>
      <c r="AY29" s="68"/>
      <c r="AZ29" s="69">
        <f t="shared" si="13"/>
        <v>0</v>
      </c>
      <c r="BA29" s="68"/>
      <c r="BB29" s="68"/>
      <c r="BC29" s="68"/>
      <c r="BD29" s="68"/>
      <c r="BE29" s="68"/>
      <c r="BF29" s="65"/>
      <c r="BG29" s="65"/>
      <c r="BH29" s="65"/>
    </row>
    <row r="30" spans="1:60" s="71" customFormat="1" x14ac:dyDescent="0.25">
      <c r="A30" s="65"/>
      <c r="B30" s="65" t="s">
        <v>153</v>
      </c>
      <c r="C30" s="62" t="s">
        <v>154</v>
      </c>
      <c r="D30" s="63" t="s">
        <v>155</v>
      </c>
      <c r="E30" s="65"/>
      <c r="F30" s="65"/>
      <c r="G30" s="65"/>
      <c r="H30" s="65"/>
      <c r="I30" s="65"/>
      <c r="J30" s="65"/>
      <c r="K30" s="68">
        <f t="shared" si="8"/>
        <v>0</v>
      </c>
      <c r="L30" s="65"/>
      <c r="M30" s="68"/>
      <c r="N30" s="68"/>
      <c r="O30" s="68"/>
      <c r="P30" s="63"/>
      <c r="Q30" s="65"/>
      <c r="R30" s="68"/>
      <c r="S30" s="68"/>
      <c r="T30" s="69">
        <f t="shared" si="9"/>
        <v>0</v>
      </c>
      <c r="U30" s="68"/>
      <c r="V30" s="68"/>
      <c r="W30" s="68"/>
      <c r="X30" s="68"/>
      <c r="Y30" s="68"/>
      <c r="Z30" s="68"/>
      <c r="AA30" s="68"/>
      <c r="AB30" s="69">
        <f t="shared" si="10"/>
        <v>0</v>
      </c>
      <c r="AC30" s="68"/>
      <c r="AD30" s="68"/>
      <c r="AE30" s="68"/>
      <c r="AF30" s="68"/>
      <c r="AG30" s="68"/>
      <c r="AH30" s="68"/>
      <c r="AI30" s="68"/>
      <c r="AJ30" s="69">
        <f t="shared" si="11"/>
        <v>0</v>
      </c>
      <c r="AK30" s="68"/>
      <c r="AL30" s="68"/>
      <c r="AM30" s="68"/>
      <c r="AN30" s="68"/>
      <c r="AO30" s="68"/>
      <c r="AP30" s="68"/>
      <c r="AQ30" s="68"/>
      <c r="AR30" s="69">
        <f t="shared" si="12"/>
        <v>0</v>
      </c>
      <c r="AS30" s="68"/>
      <c r="AT30" s="68"/>
      <c r="AU30" s="68"/>
      <c r="AV30" s="68"/>
      <c r="AW30" s="68"/>
      <c r="AX30" s="68"/>
      <c r="AY30" s="68"/>
      <c r="AZ30" s="69">
        <f t="shared" si="13"/>
        <v>0</v>
      </c>
      <c r="BA30" s="68"/>
      <c r="BB30" s="68"/>
      <c r="BC30" s="68"/>
      <c r="BD30" s="68"/>
      <c r="BE30" s="68"/>
      <c r="BF30" s="65"/>
      <c r="BG30" s="65"/>
      <c r="BH30" s="65"/>
    </row>
    <row r="31" spans="1:60" s="71" customFormat="1" x14ac:dyDescent="0.25">
      <c r="A31" s="65"/>
      <c r="B31" s="65" t="s">
        <v>153</v>
      </c>
      <c r="C31" s="62" t="s">
        <v>154</v>
      </c>
      <c r="D31" s="63" t="s">
        <v>155</v>
      </c>
      <c r="E31" s="65"/>
      <c r="F31" s="65"/>
      <c r="G31" s="65"/>
      <c r="H31" s="65"/>
      <c r="I31" s="65"/>
      <c r="J31" s="65"/>
      <c r="K31" s="68">
        <f t="shared" si="8"/>
        <v>0</v>
      </c>
      <c r="L31" s="65"/>
      <c r="M31" s="68"/>
      <c r="N31" s="68"/>
      <c r="O31" s="68"/>
      <c r="P31" s="63"/>
      <c r="Q31" s="65"/>
      <c r="R31" s="68"/>
      <c r="S31" s="68"/>
      <c r="T31" s="69">
        <f t="shared" si="9"/>
        <v>0</v>
      </c>
      <c r="U31" s="68"/>
      <c r="V31" s="68"/>
      <c r="W31" s="68"/>
      <c r="X31" s="68"/>
      <c r="Y31" s="68"/>
      <c r="Z31" s="68"/>
      <c r="AA31" s="68"/>
      <c r="AB31" s="69">
        <f t="shared" si="10"/>
        <v>0</v>
      </c>
      <c r="AC31" s="68"/>
      <c r="AD31" s="68"/>
      <c r="AE31" s="68"/>
      <c r="AF31" s="68"/>
      <c r="AG31" s="68"/>
      <c r="AH31" s="68"/>
      <c r="AI31" s="68"/>
      <c r="AJ31" s="69">
        <f t="shared" si="11"/>
        <v>0</v>
      </c>
      <c r="AK31" s="68"/>
      <c r="AL31" s="68"/>
      <c r="AM31" s="68"/>
      <c r="AN31" s="68"/>
      <c r="AO31" s="68"/>
      <c r="AP31" s="68"/>
      <c r="AQ31" s="68"/>
      <c r="AR31" s="69">
        <f t="shared" si="12"/>
        <v>0</v>
      </c>
      <c r="AS31" s="68"/>
      <c r="AT31" s="68"/>
      <c r="AU31" s="68"/>
      <c r="AV31" s="68"/>
      <c r="AW31" s="68"/>
      <c r="AX31" s="68"/>
      <c r="AY31" s="68"/>
      <c r="AZ31" s="69">
        <f t="shared" si="13"/>
        <v>0</v>
      </c>
      <c r="BA31" s="68"/>
      <c r="BB31" s="68"/>
      <c r="BC31" s="68"/>
      <c r="BD31" s="68"/>
      <c r="BE31" s="68"/>
      <c r="BF31" s="65"/>
      <c r="BG31" s="65"/>
      <c r="BH31" s="65"/>
    </row>
    <row r="32" spans="1:60" s="71" customFormat="1" x14ac:dyDescent="0.25">
      <c r="A32" s="65"/>
      <c r="B32" s="65" t="s">
        <v>153</v>
      </c>
      <c r="C32" s="62" t="s">
        <v>154</v>
      </c>
      <c r="D32" s="63" t="s">
        <v>155</v>
      </c>
      <c r="E32" s="65"/>
      <c r="F32" s="65"/>
      <c r="G32" s="65"/>
      <c r="H32" s="65"/>
      <c r="I32" s="65"/>
      <c r="J32" s="65"/>
      <c r="K32" s="68">
        <f t="shared" si="8"/>
        <v>0</v>
      </c>
      <c r="L32" s="65"/>
      <c r="M32" s="68"/>
      <c r="N32" s="68"/>
      <c r="O32" s="68"/>
      <c r="P32" s="63"/>
      <c r="Q32" s="65"/>
      <c r="R32" s="68"/>
      <c r="S32" s="68"/>
      <c r="T32" s="69">
        <f t="shared" si="9"/>
        <v>0</v>
      </c>
      <c r="U32" s="68"/>
      <c r="V32" s="68"/>
      <c r="W32" s="68"/>
      <c r="X32" s="68"/>
      <c r="Y32" s="68"/>
      <c r="Z32" s="68"/>
      <c r="AA32" s="68"/>
      <c r="AB32" s="69">
        <f t="shared" si="10"/>
        <v>0</v>
      </c>
      <c r="AC32" s="68"/>
      <c r="AD32" s="68"/>
      <c r="AE32" s="68"/>
      <c r="AF32" s="68"/>
      <c r="AG32" s="68"/>
      <c r="AH32" s="68"/>
      <c r="AI32" s="68"/>
      <c r="AJ32" s="69">
        <f t="shared" si="11"/>
        <v>0</v>
      </c>
      <c r="AK32" s="68"/>
      <c r="AL32" s="68"/>
      <c r="AM32" s="68"/>
      <c r="AN32" s="68"/>
      <c r="AO32" s="68"/>
      <c r="AP32" s="68"/>
      <c r="AQ32" s="68"/>
      <c r="AR32" s="69">
        <f t="shared" si="12"/>
        <v>0</v>
      </c>
      <c r="AS32" s="68"/>
      <c r="AT32" s="68"/>
      <c r="AU32" s="68"/>
      <c r="AV32" s="68"/>
      <c r="AW32" s="68"/>
      <c r="AX32" s="68"/>
      <c r="AY32" s="68"/>
      <c r="AZ32" s="69">
        <f t="shared" si="13"/>
        <v>0</v>
      </c>
      <c r="BA32" s="68"/>
      <c r="BB32" s="68"/>
      <c r="BC32" s="68"/>
      <c r="BD32" s="68"/>
      <c r="BE32" s="68"/>
      <c r="BF32" s="65"/>
      <c r="BG32" s="65"/>
      <c r="BH32" s="65"/>
    </row>
    <row r="33" spans="1:60" s="71" customFormat="1" x14ac:dyDescent="0.25">
      <c r="A33" s="65"/>
      <c r="B33" s="65" t="s">
        <v>153</v>
      </c>
      <c r="C33" s="62" t="s">
        <v>154</v>
      </c>
      <c r="D33" s="63" t="s">
        <v>155</v>
      </c>
      <c r="E33" s="65"/>
      <c r="F33" s="65"/>
      <c r="G33" s="65"/>
      <c r="H33" s="65"/>
      <c r="I33" s="65"/>
      <c r="J33" s="65"/>
      <c r="K33" s="68">
        <f t="shared" si="8"/>
        <v>0</v>
      </c>
      <c r="L33" s="65"/>
      <c r="M33" s="68"/>
      <c r="N33" s="68"/>
      <c r="O33" s="68"/>
      <c r="P33" s="63"/>
      <c r="Q33" s="65"/>
      <c r="R33" s="68"/>
      <c r="S33" s="68"/>
      <c r="T33" s="69">
        <f t="shared" si="9"/>
        <v>0</v>
      </c>
      <c r="U33" s="68"/>
      <c r="V33" s="68"/>
      <c r="W33" s="68"/>
      <c r="X33" s="68"/>
      <c r="Y33" s="68"/>
      <c r="Z33" s="68"/>
      <c r="AA33" s="68"/>
      <c r="AB33" s="69">
        <f t="shared" si="10"/>
        <v>0</v>
      </c>
      <c r="AC33" s="68"/>
      <c r="AD33" s="68"/>
      <c r="AE33" s="68"/>
      <c r="AF33" s="68"/>
      <c r="AG33" s="68"/>
      <c r="AH33" s="68"/>
      <c r="AI33" s="68"/>
      <c r="AJ33" s="69">
        <f t="shared" si="11"/>
        <v>0</v>
      </c>
      <c r="AK33" s="68"/>
      <c r="AL33" s="68"/>
      <c r="AM33" s="68"/>
      <c r="AN33" s="68"/>
      <c r="AO33" s="68"/>
      <c r="AP33" s="68"/>
      <c r="AQ33" s="68"/>
      <c r="AR33" s="69">
        <f t="shared" si="12"/>
        <v>0</v>
      </c>
      <c r="AS33" s="68"/>
      <c r="AT33" s="68"/>
      <c r="AU33" s="68"/>
      <c r="AV33" s="68"/>
      <c r="AW33" s="68"/>
      <c r="AX33" s="68"/>
      <c r="AY33" s="68"/>
      <c r="AZ33" s="69">
        <f t="shared" si="13"/>
        <v>0</v>
      </c>
      <c r="BA33" s="68"/>
      <c r="BB33" s="68"/>
      <c r="BC33" s="68"/>
      <c r="BD33" s="68"/>
      <c r="BE33" s="68"/>
      <c r="BF33" s="65"/>
      <c r="BG33" s="65"/>
      <c r="BH33" s="65"/>
    </row>
    <row r="34" spans="1:60" s="71" customFormat="1" x14ac:dyDescent="0.25">
      <c r="A34" s="65"/>
      <c r="B34" s="65" t="s">
        <v>153</v>
      </c>
      <c r="C34" s="62" t="s">
        <v>154</v>
      </c>
      <c r="D34" s="63" t="s">
        <v>155</v>
      </c>
      <c r="E34" s="65"/>
      <c r="F34" s="65"/>
      <c r="G34" s="65"/>
      <c r="H34" s="65"/>
      <c r="I34" s="65"/>
      <c r="J34" s="65"/>
      <c r="K34" s="68">
        <f t="shared" si="8"/>
        <v>0</v>
      </c>
      <c r="L34" s="65"/>
      <c r="M34" s="68"/>
      <c r="N34" s="68"/>
      <c r="O34" s="68"/>
      <c r="P34" s="63"/>
      <c r="Q34" s="65"/>
      <c r="R34" s="68"/>
      <c r="S34" s="68"/>
      <c r="T34" s="69">
        <f t="shared" si="9"/>
        <v>0</v>
      </c>
      <c r="U34" s="68"/>
      <c r="V34" s="68"/>
      <c r="W34" s="68"/>
      <c r="X34" s="68"/>
      <c r="Y34" s="68"/>
      <c r="Z34" s="68"/>
      <c r="AA34" s="68"/>
      <c r="AB34" s="69">
        <f t="shared" si="10"/>
        <v>0</v>
      </c>
      <c r="AC34" s="68"/>
      <c r="AD34" s="68"/>
      <c r="AE34" s="68"/>
      <c r="AF34" s="68"/>
      <c r="AG34" s="68"/>
      <c r="AH34" s="68"/>
      <c r="AI34" s="68"/>
      <c r="AJ34" s="69">
        <f t="shared" si="11"/>
        <v>0</v>
      </c>
      <c r="AK34" s="68"/>
      <c r="AL34" s="68"/>
      <c r="AM34" s="68"/>
      <c r="AN34" s="68"/>
      <c r="AO34" s="68"/>
      <c r="AP34" s="68"/>
      <c r="AQ34" s="68"/>
      <c r="AR34" s="69">
        <f t="shared" si="12"/>
        <v>0</v>
      </c>
      <c r="AS34" s="68"/>
      <c r="AT34" s="68"/>
      <c r="AU34" s="68"/>
      <c r="AV34" s="68"/>
      <c r="AW34" s="68"/>
      <c r="AX34" s="68"/>
      <c r="AY34" s="68"/>
      <c r="AZ34" s="69">
        <f t="shared" si="13"/>
        <v>0</v>
      </c>
      <c r="BA34" s="68"/>
      <c r="BB34" s="68"/>
      <c r="BC34" s="68"/>
      <c r="BD34" s="68"/>
      <c r="BE34" s="68"/>
      <c r="BF34" s="65"/>
      <c r="BG34" s="65"/>
      <c r="BH34" s="65"/>
    </row>
    <row r="35" spans="1:60" s="71" customFormat="1" x14ac:dyDescent="0.25">
      <c r="A35" s="65"/>
      <c r="B35" s="65" t="s">
        <v>153</v>
      </c>
      <c r="C35" s="62" t="s">
        <v>154</v>
      </c>
      <c r="D35" s="63" t="s">
        <v>155</v>
      </c>
      <c r="E35" s="65"/>
      <c r="F35" s="65"/>
      <c r="G35" s="65"/>
      <c r="H35" s="65"/>
      <c r="I35" s="65"/>
      <c r="J35" s="65"/>
      <c r="K35" s="68">
        <f t="shared" si="8"/>
        <v>0</v>
      </c>
      <c r="L35" s="65"/>
      <c r="M35" s="68"/>
      <c r="N35" s="68"/>
      <c r="O35" s="68"/>
      <c r="P35" s="63"/>
      <c r="Q35" s="65"/>
      <c r="R35" s="68"/>
      <c r="S35" s="68"/>
      <c r="T35" s="69">
        <f t="shared" si="9"/>
        <v>0</v>
      </c>
      <c r="U35" s="68"/>
      <c r="V35" s="68"/>
      <c r="W35" s="68"/>
      <c r="X35" s="68"/>
      <c r="Y35" s="68"/>
      <c r="Z35" s="68"/>
      <c r="AA35" s="68"/>
      <c r="AB35" s="69">
        <f t="shared" si="10"/>
        <v>0</v>
      </c>
      <c r="AC35" s="68"/>
      <c r="AD35" s="68"/>
      <c r="AE35" s="68"/>
      <c r="AF35" s="68"/>
      <c r="AG35" s="68"/>
      <c r="AH35" s="68"/>
      <c r="AI35" s="68"/>
      <c r="AJ35" s="69">
        <f t="shared" si="11"/>
        <v>0</v>
      </c>
      <c r="AK35" s="68"/>
      <c r="AL35" s="68"/>
      <c r="AM35" s="68"/>
      <c r="AN35" s="68"/>
      <c r="AO35" s="68"/>
      <c r="AP35" s="68"/>
      <c r="AQ35" s="68"/>
      <c r="AR35" s="69">
        <f t="shared" si="12"/>
        <v>0</v>
      </c>
      <c r="AS35" s="68"/>
      <c r="AT35" s="68"/>
      <c r="AU35" s="68"/>
      <c r="AV35" s="68"/>
      <c r="AW35" s="68"/>
      <c r="AX35" s="68"/>
      <c r="AY35" s="68"/>
      <c r="AZ35" s="69">
        <f t="shared" si="13"/>
        <v>0</v>
      </c>
      <c r="BA35" s="68"/>
      <c r="BB35" s="68"/>
      <c r="BC35" s="68"/>
      <c r="BD35" s="68"/>
      <c r="BE35" s="68"/>
      <c r="BF35" s="65"/>
      <c r="BG35" s="65"/>
      <c r="BH35" s="65"/>
    </row>
    <row r="36" spans="1:60" s="74" customFormat="1" x14ac:dyDescent="0.25">
      <c r="D36" s="84"/>
      <c r="I36" s="71">
        <f>SUM(I22:I35)</f>
        <v>0</v>
      </c>
      <c r="J36" s="85"/>
      <c r="K36" s="74">
        <f>SUM(K22:K35)</f>
        <v>0</v>
      </c>
      <c r="M36" s="74">
        <f t="shared" ref="M36:O36" si="14">SUM(M22:M35)</f>
        <v>0</v>
      </c>
      <c r="N36" s="74">
        <f t="shared" si="14"/>
        <v>0</v>
      </c>
      <c r="O36" s="74">
        <f t="shared" si="14"/>
        <v>0</v>
      </c>
      <c r="P36" s="71"/>
      <c r="Q36" s="71"/>
      <c r="R36" s="74">
        <f>SUM(R22:R35)</f>
        <v>0</v>
      </c>
      <c r="S36" s="74">
        <f t="shared" ref="S36:BE36" si="15">SUM(S22:S35)</f>
        <v>0</v>
      </c>
      <c r="T36" s="74">
        <f t="shared" si="15"/>
        <v>0</v>
      </c>
      <c r="U36" s="74">
        <f t="shared" si="15"/>
        <v>0</v>
      </c>
      <c r="V36" s="74">
        <f t="shared" si="15"/>
        <v>0</v>
      </c>
      <c r="W36" s="74">
        <f t="shared" si="15"/>
        <v>0</v>
      </c>
      <c r="X36" s="74">
        <f t="shared" si="15"/>
        <v>0</v>
      </c>
      <c r="Y36" s="74">
        <f t="shared" si="15"/>
        <v>0</v>
      </c>
      <c r="Z36" s="74">
        <f t="shared" si="15"/>
        <v>0</v>
      </c>
      <c r="AA36" s="74">
        <f t="shared" si="15"/>
        <v>0</v>
      </c>
      <c r="AB36" s="74">
        <f t="shared" si="15"/>
        <v>0</v>
      </c>
      <c r="AC36" s="74">
        <f t="shared" si="15"/>
        <v>0</v>
      </c>
      <c r="AD36" s="74">
        <f t="shared" si="15"/>
        <v>0</v>
      </c>
      <c r="AE36" s="74">
        <f t="shared" si="15"/>
        <v>0</v>
      </c>
      <c r="AF36" s="74">
        <f t="shared" si="15"/>
        <v>0</v>
      </c>
      <c r="AG36" s="74">
        <f t="shared" si="15"/>
        <v>0</v>
      </c>
      <c r="AH36" s="74">
        <f t="shared" si="15"/>
        <v>0</v>
      </c>
      <c r="AI36" s="74">
        <f t="shared" si="15"/>
        <v>0</v>
      </c>
      <c r="AJ36" s="74">
        <f t="shared" si="15"/>
        <v>0</v>
      </c>
      <c r="AK36" s="74">
        <f t="shared" si="15"/>
        <v>0</v>
      </c>
      <c r="AL36" s="74">
        <f t="shared" si="15"/>
        <v>0</v>
      </c>
      <c r="AM36" s="74">
        <f t="shared" si="15"/>
        <v>0</v>
      </c>
      <c r="AN36" s="74">
        <f t="shared" si="15"/>
        <v>0</v>
      </c>
      <c r="AO36" s="74">
        <f t="shared" si="15"/>
        <v>0</v>
      </c>
      <c r="AP36" s="74">
        <f t="shared" si="15"/>
        <v>0</v>
      </c>
      <c r="AQ36" s="74">
        <f t="shared" si="15"/>
        <v>0</v>
      </c>
      <c r="AR36" s="74">
        <f t="shared" si="15"/>
        <v>0</v>
      </c>
      <c r="AS36" s="74">
        <f t="shared" si="15"/>
        <v>0</v>
      </c>
      <c r="AT36" s="74">
        <f t="shared" si="15"/>
        <v>0</v>
      </c>
      <c r="AU36" s="74">
        <f t="shared" si="15"/>
        <v>0</v>
      </c>
      <c r="AV36" s="74">
        <f t="shared" si="15"/>
        <v>0</v>
      </c>
      <c r="AW36" s="74">
        <f t="shared" si="15"/>
        <v>0</v>
      </c>
      <c r="AX36" s="74">
        <f t="shared" si="15"/>
        <v>0</v>
      </c>
      <c r="AY36" s="74">
        <f t="shared" si="15"/>
        <v>0</v>
      </c>
      <c r="AZ36" s="74">
        <f t="shared" si="15"/>
        <v>0</v>
      </c>
      <c r="BA36" s="74">
        <f t="shared" si="15"/>
        <v>0</v>
      </c>
      <c r="BB36" s="74">
        <f t="shared" si="15"/>
        <v>0</v>
      </c>
      <c r="BC36" s="74">
        <f t="shared" si="15"/>
        <v>0</v>
      </c>
      <c r="BD36" s="74">
        <f t="shared" si="15"/>
        <v>0</v>
      </c>
      <c r="BE36" s="74">
        <f t="shared" si="15"/>
        <v>0</v>
      </c>
    </row>
    <row r="37" spans="1:60" s="71" customFormat="1" x14ac:dyDescent="0.25">
      <c r="A37" s="72"/>
      <c r="B37" s="72"/>
      <c r="C37" s="72"/>
      <c r="D37" s="73"/>
      <c r="E37" s="72"/>
      <c r="F37" s="72"/>
      <c r="G37" s="72"/>
      <c r="H37" s="72"/>
      <c r="I37" s="86"/>
      <c r="J37" s="87"/>
      <c r="K37" s="74"/>
      <c r="M37" s="74"/>
      <c r="N37" s="74"/>
      <c r="O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</row>
    <row r="38" spans="1:6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6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6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6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6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6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6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6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6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6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6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  <row r="1813" spans="1:10" x14ac:dyDescent="0.25">
      <c r="A1813" s="75"/>
      <c r="B1813" s="75"/>
      <c r="C1813" s="75"/>
      <c r="D1813" s="73"/>
      <c r="E1813" s="75"/>
      <c r="F1813" s="75"/>
      <c r="G1813" s="75"/>
      <c r="H1813" s="75"/>
      <c r="I1813" s="76"/>
      <c r="J1813" s="77"/>
    </row>
    <row r="1814" spans="1:10" x14ac:dyDescent="0.25">
      <c r="A1814" s="75"/>
      <c r="B1814" s="75"/>
      <c r="C1814" s="75"/>
      <c r="D1814" s="73"/>
      <c r="E1814" s="75"/>
      <c r="F1814" s="75"/>
      <c r="G1814" s="75"/>
      <c r="H1814" s="75"/>
      <c r="I1814" s="76"/>
      <c r="J1814" s="77"/>
    </row>
    <row r="1815" spans="1:10" x14ac:dyDescent="0.25">
      <c r="A1815" s="75"/>
      <c r="B1815" s="75"/>
      <c r="C1815" s="75"/>
      <c r="D1815" s="73"/>
      <c r="E1815" s="75"/>
      <c r="F1815" s="75"/>
      <c r="G1815" s="75"/>
      <c r="H1815" s="75"/>
      <c r="I1815" s="76"/>
      <c r="J1815" s="77"/>
    </row>
    <row r="1816" spans="1:10" x14ac:dyDescent="0.25">
      <c r="A1816" s="75"/>
      <c r="B1816" s="75"/>
      <c r="C1816" s="75"/>
      <c r="D1816" s="73"/>
      <c r="E1816" s="75"/>
      <c r="F1816" s="75"/>
      <c r="G1816" s="75"/>
      <c r="H1816" s="75"/>
      <c r="I1816" s="76"/>
      <c r="J1816" s="77"/>
    </row>
    <row r="1817" spans="1:10" x14ac:dyDescent="0.25">
      <c r="A1817" s="75"/>
      <c r="B1817" s="75"/>
      <c r="C1817" s="75"/>
      <c r="D1817" s="73"/>
      <c r="E1817" s="75"/>
      <c r="F1817" s="75"/>
      <c r="G1817" s="75"/>
      <c r="H1817" s="75"/>
      <c r="I1817" s="76"/>
      <c r="J1817" s="77"/>
    </row>
    <row r="1818" spans="1:10" x14ac:dyDescent="0.25">
      <c r="A1818" s="75"/>
      <c r="B1818" s="75"/>
      <c r="C1818" s="75"/>
      <c r="D1818" s="73"/>
      <c r="E1818" s="75"/>
      <c r="F1818" s="75"/>
      <c r="G1818" s="75"/>
      <c r="H1818" s="75"/>
      <c r="I1818" s="76"/>
      <c r="J1818" s="77"/>
    </row>
    <row r="1819" spans="1:10" x14ac:dyDescent="0.25">
      <c r="A1819" s="75"/>
      <c r="B1819" s="75"/>
      <c r="C1819" s="75"/>
      <c r="D1819" s="73"/>
      <c r="E1819" s="75"/>
      <c r="F1819" s="75"/>
      <c r="G1819" s="75"/>
      <c r="H1819" s="75"/>
      <c r="I1819" s="76"/>
      <c r="J1819" s="77"/>
    </row>
    <row r="1820" spans="1:10" x14ac:dyDescent="0.25">
      <c r="A1820" s="75"/>
      <c r="B1820" s="75"/>
      <c r="C1820" s="75"/>
      <c r="D1820" s="73"/>
      <c r="E1820" s="75"/>
      <c r="F1820" s="75"/>
      <c r="G1820" s="75"/>
      <c r="H1820" s="75"/>
      <c r="I1820" s="76"/>
      <c r="J1820" s="77"/>
    </row>
    <row r="1821" spans="1:10" x14ac:dyDescent="0.25">
      <c r="A1821" s="75"/>
      <c r="B1821" s="75"/>
      <c r="C1821" s="75"/>
      <c r="D1821" s="73"/>
      <c r="E1821" s="75"/>
      <c r="F1821" s="75"/>
      <c r="G1821" s="75"/>
      <c r="H1821" s="75"/>
      <c r="I1821" s="76"/>
      <c r="J1821" s="77"/>
    </row>
    <row r="1822" spans="1:10" x14ac:dyDescent="0.25">
      <c r="A1822" s="75"/>
      <c r="B1822" s="75"/>
      <c r="C1822" s="75"/>
      <c r="D1822" s="73"/>
      <c r="E1822" s="75"/>
      <c r="F1822" s="75"/>
      <c r="G1822" s="75"/>
      <c r="H1822" s="75"/>
      <c r="I1822" s="76"/>
      <c r="J1822" s="77"/>
    </row>
    <row r="1823" spans="1:10" x14ac:dyDescent="0.25">
      <c r="A1823" s="75"/>
      <c r="B1823" s="75"/>
      <c r="C1823" s="75"/>
      <c r="D1823" s="73"/>
      <c r="E1823" s="75"/>
      <c r="F1823" s="75"/>
      <c r="G1823" s="75"/>
      <c r="H1823" s="75"/>
      <c r="I1823" s="76"/>
      <c r="J1823" s="77"/>
    </row>
    <row r="1824" spans="1:10" x14ac:dyDescent="0.25">
      <c r="A1824" s="75"/>
      <c r="B1824" s="75"/>
      <c r="C1824" s="75"/>
      <c r="D1824" s="73"/>
      <c r="E1824" s="75"/>
      <c r="F1824" s="75"/>
      <c r="G1824" s="75"/>
      <c r="H1824" s="75"/>
      <c r="I1824" s="76"/>
      <c r="J1824" s="77"/>
    </row>
    <row r="1825" spans="1:10" x14ac:dyDescent="0.25">
      <c r="A1825" s="75"/>
      <c r="B1825" s="75"/>
      <c r="C1825" s="75"/>
      <c r="D1825" s="73"/>
      <c r="E1825" s="75"/>
      <c r="F1825" s="75"/>
      <c r="G1825" s="75"/>
      <c r="H1825" s="75"/>
      <c r="I1825" s="76"/>
      <c r="J1825" s="77"/>
    </row>
    <row r="1826" spans="1:10" x14ac:dyDescent="0.25">
      <c r="A1826" s="75"/>
      <c r="B1826" s="75"/>
      <c r="C1826" s="75"/>
      <c r="D1826" s="73"/>
      <c r="E1826" s="75"/>
      <c r="F1826" s="75"/>
      <c r="G1826" s="75"/>
      <c r="H1826" s="75"/>
      <c r="I1826" s="76"/>
      <c r="J1826" s="77"/>
    </row>
    <row r="1827" spans="1:10" x14ac:dyDescent="0.25">
      <c r="A1827" s="75"/>
      <c r="B1827" s="75"/>
      <c r="C1827" s="75"/>
      <c r="D1827" s="73"/>
      <c r="E1827" s="75"/>
      <c r="F1827" s="75"/>
      <c r="G1827" s="75"/>
      <c r="H1827" s="75"/>
      <c r="I1827" s="76"/>
      <c r="J1827" s="77"/>
    </row>
    <row r="1828" spans="1:10" x14ac:dyDescent="0.25">
      <c r="A1828" s="75"/>
      <c r="B1828" s="75"/>
      <c r="C1828" s="75"/>
      <c r="D1828" s="73"/>
      <c r="E1828" s="75"/>
      <c r="F1828" s="75"/>
      <c r="G1828" s="75"/>
      <c r="H1828" s="75"/>
      <c r="I1828" s="76"/>
      <c r="J1828" s="77"/>
    </row>
    <row r="1829" spans="1:10" x14ac:dyDescent="0.25">
      <c r="A1829" s="75"/>
      <c r="B1829" s="75"/>
      <c r="C1829" s="75"/>
      <c r="D1829" s="73"/>
      <c r="E1829" s="75"/>
      <c r="F1829" s="75"/>
      <c r="G1829" s="75"/>
      <c r="H1829" s="75"/>
      <c r="I1829" s="76"/>
      <c r="J1829" s="77"/>
    </row>
    <row r="1830" spans="1:10" x14ac:dyDescent="0.25">
      <c r="A1830" s="75"/>
      <c r="B1830" s="75"/>
      <c r="C1830" s="75"/>
      <c r="D1830" s="73"/>
      <c r="E1830" s="75"/>
      <c r="F1830" s="75"/>
      <c r="G1830" s="75"/>
      <c r="H1830" s="75"/>
      <c r="I1830" s="76"/>
      <c r="J1830" s="77"/>
    </row>
    <row r="1831" spans="1:10" x14ac:dyDescent="0.25">
      <c r="A1831" s="75"/>
      <c r="B1831" s="75"/>
      <c r="C1831" s="75"/>
      <c r="D1831" s="73"/>
      <c r="E1831" s="75"/>
      <c r="F1831" s="75"/>
      <c r="G1831" s="75"/>
      <c r="H1831" s="75"/>
      <c r="I1831" s="76"/>
      <c r="J1831" s="77"/>
    </row>
    <row r="1832" spans="1:10" x14ac:dyDescent="0.25">
      <c r="A1832" s="75"/>
      <c r="B1832" s="75"/>
      <c r="C1832" s="75"/>
      <c r="D1832" s="73"/>
      <c r="E1832" s="75"/>
      <c r="F1832" s="75"/>
      <c r="G1832" s="75"/>
      <c r="H1832" s="75"/>
      <c r="I1832" s="76"/>
      <c r="J1832" s="77"/>
    </row>
    <row r="1833" spans="1:10" x14ac:dyDescent="0.25">
      <c r="A1833" s="75"/>
      <c r="B1833" s="75"/>
      <c r="C1833" s="75"/>
      <c r="D1833" s="73"/>
      <c r="E1833" s="75"/>
      <c r="F1833" s="75"/>
      <c r="G1833" s="75"/>
      <c r="H1833" s="75"/>
      <c r="I1833" s="76"/>
      <c r="J1833" s="77"/>
    </row>
    <row r="1834" spans="1:10" x14ac:dyDescent="0.25">
      <c r="A1834" s="75"/>
      <c r="B1834" s="75"/>
      <c r="C1834" s="75"/>
      <c r="D1834" s="73"/>
      <c r="E1834" s="75"/>
      <c r="F1834" s="75"/>
      <c r="G1834" s="75"/>
      <c r="H1834" s="75"/>
      <c r="I1834" s="76"/>
      <c r="J1834" s="77"/>
    </row>
    <row r="1835" spans="1:10" x14ac:dyDescent="0.25">
      <c r="A1835" s="75"/>
      <c r="B1835" s="75"/>
      <c r="C1835" s="75"/>
      <c r="D1835" s="73"/>
      <c r="E1835" s="75"/>
      <c r="F1835" s="75"/>
      <c r="G1835" s="75"/>
      <c r="H1835" s="75"/>
      <c r="I1835" s="76"/>
      <c r="J1835" s="77"/>
    </row>
    <row r="1836" spans="1:10" x14ac:dyDescent="0.25">
      <c r="A1836" s="75"/>
      <c r="B1836" s="75"/>
      <c r="C1836" s="75"/>
      <c r="D1836" s="73"/>
      <c r="E1836" s="75"/>
      <c r="F1836" s="75"/>
      <c r="G1836" s="75"/>
      <c r="H1836" s="75"/>
      <c r="I1836" s="76"/>
      <c r="J1836" s="77"/>
    </row>
  </sheetData>
  <sheetProtection algorithmName="SHA-512" hashValue="qMrOetYc74KTd20FhCvQ7EfZ8cHys6XPofURHB344YzciSbMXL20qulS/rMzAqbEF2cYXQakZ+752DW0WPlgSQ==" saltValue="HLORyCkFQh/b4Zy8ZM2ehA==" spinCount="100000" sheet="1" objects="1" scenarios="1"/>
  <mergeCells count="48">
    <mergeCell ref="AT18:BH18"/>
    <mergeCell ref="M19:O19"/>
    <mergeCell ref="P19:Q19"/>
    <mergeCell ref="R19:T19"/>
    <mergeCell ref="Z19:AB19"/>
    <mergeCell ref="AL19:AN19"/>
    <mergeCell ref="BF19:BH19"/>
    <mergeCell ref="A20:K20"/>
    <mergeCell ref="M20:O20"/>
    <mergeCell ref="P20:Q20"/>
    <mergeCell ref="R20:Y20"/>
    <mergeCell ref="Z20:AG20"/>
    <mergeCell ref="L19:L20"/>
    <mergeCell ref="A19:K19"/>
    <mergeCell ref="AD19:AF19"/>
    <mergeCell ref="V19:X19"/>
    <mergeCell ref="AP20:AW20"/>
    <mergeCell ref="AP19:AR19"/>
    <mergeCell ref="AT19:AV19"/>
    <mergeCell ref="AX20:BE20"/>
    <mergeCell ref="AH20:AO20"/>
    <mergeCell ref="AX19:AZ19"/>
    <mergeCell ref="BB19:BD19"/>
    <mergeCell ref="AH19:AJ19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8:K18"/>
    <mergeCell ref="A5:K5"/>
    <mergeCell ref="L18:AC18"/>
    <mergeCell ref="AD18:AS18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P8:P15 P22:P35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71" workbookViewId="0">
      <selection activeCell="U16" sqref="T16:U16"/>
    </sheetView>
  </sheetViews>
  <sheetFormatPr defaultRowHeight="15" x14ac:dyDescent="0.25"/>
  <cols>
    <col min="1" max="1" width="36.28515625" customWidth="1"/>
    <col min="3" max="3" width="10.85546875" customWidth="1"/>
  </cols>
  <sheetData>
    <row r="1" spans="1:9" x14ac:dyDescent="0.25">
      <c r="A1" s="269" t="s">
        <v>78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25">
      <c r="A2" s="269" t="s">
        <v>79</v>
      </c>
      <c r="B2" s="269"/>
      <c r="C2" s="269"/>
      <c r="D2" s="269"/>
      <c r="E2" s="269"/>
      <c r="F2" s="269"/>
      <c r="G2" s="269"/>
      <c r="H2" s="269"/>
      <c r="I2" s="269"/>
    </row>
    <row r="3" spans="1:9" x14ac:dyDescent="0.25">
      <c r="A3" s="269" t="s">
        <v>80</v>
      </c>
      <c r="B3" s="269"/>
      <c r="C3" s="269"/>
      <c r="D3" s="269"/>
      <c r="E3" s="269"/>
      <c r="F3" s="269"/>
      <c r="G3" s="269"/>
      <c r="H3" s="269"/>
      <c r="I3" s="269"/>
    </row>
    <row r="4" spans="1:9" ht="40.5" customHeight="1" x14ac:dyDescent="0.25">
      <c r="A4" s="273" t="s">
        <v>81</v>
      </c>
      <c r="B4" s="273"/>
      <c r="C4" s="273"/>
      <c r="D4" s="273"/>
      <c r="E4" s="273"/>
      <c r="F4" s="273"/>
      <c r="G4" s="273"/>
      <c r="H4" s="273"/>
      <c r="I4" s="273"/>
    </row>
    <row r="5" spans="1:9" ht="42" customHeight="1" x14ac:dyDescent="0.25">
      <c r="A5" s="273" t="s">
        <v>82</v>
      </c>
      <c r="B5" s="273"/>
      <c r="C5" s="273"/>
      <c r="D5" s="273"/>
      <c r="E5" s="273"/>
      <c r="F5" s="273"/>
      <c r="G5" s="273"/>
      <c r="H5" s="273"/>
      <c r="I5" s="273"/>
    </row>
    <row r="6" spans="1:9" ht="15.75" thickBot="1" x14ac:dyDescent="0.3">
      <c r="A6" t="s">
        <v>83</v>
      </c>
    </row>
    <row r="7" spans="1:9" ht="15.75" thickBot="1" x14ac:dyDescent="0.3">
      <c r="A7" s="278" t="s">
        <v>84</v>
      </c>
      <c r="B7" s="279"/>
      <c r="C7" s="279"/>
      <c r="D7" s="279"/>
      <c r="E7" s="279"/>
      <c r="F7" s="279"/>
      <c r="G7" s="279"/>
      <c r="H7" s="279"/>
      <c r="I7" s="280"/>
    </row>
    <row r="8" spans="1:9" ht="30.75" thickBot="1" x14ac:dyDescent="0.3">
      <c r="A8" s="6" t="s">
        <v>85</v>
      </c>
      <c r="B8" s="7" t="s">
        <v>86</v>
      </c>
      <c r="C8" s="8" t="s">
        <v>53</v>
      </c>
      <c r="D8" s="8" t="s">
        <v>50</v>
      </c>
      <c r="E8" s="8" t="s">
        <v>87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88</v>
      </c>
      <c r="B9" s="10" t="s">
        <v>89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90</v>
      </c>
      <c r="B10" s="10" t="s">
        <v>91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92</v>
      </c>
      <c r="B11" s="10" t="s">
        <v>89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93</v>
      </c>
      <c r="B12" s="10" t="s">
        <v>89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94</v>
      </c>
      <c r="B13" s="13" t="s">
        <v>91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95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96</v>
      </c>
      <c r="B15" s="13" t="s">
        <v>91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97</v>
      </c>
      <c r="B16" s="13" t="s">
        <v>89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98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99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100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70" t="s">
        <v>101</v>
      </c>
      <c r="B21" s="271"/>
      <c r="C21" s="271"/>
      <c r="D21" s="271"/>
      <c r="E21" s="271"/>
      <c r="F21" s="271"/>
      <c r="G21" s="271"/>
      <c r="H21" s="271"/>
      <c r="I21" s="271"/>
    </row>
    <row r="22" spans="1:9" ht="30" x14ac:dyDescent="0.25">
      <c r="A22" s="21" t="s">
        <v>85</v>
      </c>
      <c r="B22" s="22" t="s">
        <v>86</v>
      </c>
      <c r="C22" s="23" t="s">
        <v>53</v>
      </c>
      <c r="D22" s="23" t="s">
        <v>50</v>
      </c>
      <c r="E22" s="23" t="s">
        <v>87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88</v>
      </c>
      <c r="B23" s="24" t="s">
        <v>89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90</v>
      </c>
      <c r="B24" s="24" t="s">
        <v>91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92</v>
      </c>
      <c r="B25" s="24" t="s">
        <v>89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93</v>
      </c>
      <c r="B26" s="24" t="s">
        <v>89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94</v>
      </c>
      <c r="B27" s="26" t="s">
        <v>91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95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102</v>
      </c>
      <c r="B29" s="26" t="s">
        <v>91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96</v>
      </c>
      <c r="B30" s="26" t="s">
        <v>91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97</v>
      </c>
      <c r="B31" s="26" t="s">
        <v>89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103</v>
      </c>
      <c r="B32" s="26" t="s">
        <v>91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98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104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70" t="s">
        <v>105</v>
      </c>
      <c r="B37" s="271"/>
      <c r="C37" s="271"/>
      <c r="D37" s="271"/>
      <c r="E37" s="271"/>
      <c r="F37" s="271"/>
      <c r="G37" s="271"/>
      <c r="H37" s="271"/>
      <c r="I37" s="271"/>
    </row>
    <row r="38" spans="1:9" ht="30" x14ac:dyDescent="0.25">
      <c r="A38" s="21" t="s">
        <v>85</v>
      </c>
      <c r="B38" s="22" t="s">
        <v>86</v>
      </c>
      <c r="C38" s="22" t="s">
        <v>53</v>
      </c>
      <c r="D38" s="22" t="s">
        <v>50</v>
      </c>
      <c r="E38" s="22" t="s">
        <v>87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88</v>
      </c>
      <c r="B39" s="24" t="s">
        <v>89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90</v>
      </c>
      <c r="B40" s="24" t="s">
        <v>89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92</v>
      </c>
      <c r="B41" s="24" t="s">
        <v>89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93</v>
      </c>
      <c r="B42" s="24" t="s">
        <v>89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94</v>
      </c>
      <c r="B43" s="26" t="s">
        <v>91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106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102</v>
      </c>
      <c r="B45" s="26" t="s">
        <v>91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96</v>
      </c>
      <c r="B46" s="26" t="s">
        <v>91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97</v>
      </c>
      <c r="B47" s="26" t="s">
        <v>89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103</v>
      </c>
      <c r="B48" s="26" t="s">
        <v>91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98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104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107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74" t="s">
        <v>108</v>
      </c>
      <c r="B54" s="275"/>
      <c r="C54" s="275"/>
      <c r="D54" s="275"/>
      <c r="E54" s="275"/>
      <c r="F54" s="275"/>
      <c r="G54" s="275"/>
      <c r="H54" s="275"/>
      <c r="I54" s="275"/>
    </row>
    <row r="55" spans="1:9" ht="30" x14ac:dyDescent="0.25">
      <c r="A55" s="21" t="s">
        <v>85</v>
      </c>
      <c r="B55" s="22" t="s">
        <v>86</v>
      </c>
      <c r="C55" s="23" t="s">
        <v>53</v>
      </c>
      <c r="D55" s="23" t="s">
        <v>50</v>
      </c>
      <c r="E55" s="23" t="s">
        <v>87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88</v>
      </c>
      <c r="B56" s="24" t="s">
        <v>91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90</v>
      </c>
      <c r="B57" s="24" t="s">
        <v>91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92</v>
      </c>
      <c r="B58" s="24" t="s">
        <v>91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93</v>
      </c>
      <c r="B59" s="24" t="s">
        <v>91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94</v>
      </c>
      <c r="B60" s="26" t="s">
        <v>91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95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102</v>
      </c>
      <c r="B62" s="26" t="s">
        <v>91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96</v>
      </c>
      <c r="B63" s="26" t="s">
        <v>91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97</v>
      </c>
      <c r="B64" s="26" t="s">
        <v>89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103</v>
      </c>
      <c r="B65" s="26" t="s">
        <v>91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98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104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76" t="s">
        <v>109</v>
      </c>
      <c r="B70" s="277"/>
      <c r="C70" s="277"/>
      <c r="D70" s="277"/>
      <c r="E70" s="277"/>
      <c r="F70" s="277"/>
      <c r="G70" s="277"/>
      <c r="H70" s="277"/>
      <c r="I70" s="277"/>
    </row>
    <row r="71" spans="1:9" ht="30" x14ac:dyDescent="0.25">
      <c r="A71" s="21" t="s">
        <v>85</v>
      </c>
      <c r="B71" s="22" t="s">
        <v>86</v>
      </c>
      <c r="C71" s="23" t="s">
        <v>53</v>
      </c>
      <c r="D71" s="23" t="s">
        <v>50</v>
      </c>
      <c r="E71" s="23" t="s">
        <v>87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88</v>
      </c>
      <c r="B72" s="24" t="s">
        <v>91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90</v>
      </c>
      <c r="B73" s="24" t="s">
        <v>91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92</v>
      </c>
      <c r="B74" s="24" t="s">
        <v>91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93</v>
      </c>
      <c r="B75" s="24" t="s">
        <v>91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94</v>
      </c>
      <c r="B76" s="26" t="s">
        <v>91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95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102</v>
      </c>
      <c r="B78" s="26" t="s">
        <v>91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96</v>
      </c>
      <c r="B79" s="26" t="s">
        <v>91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97</v>
      </c>
      <c r="B80" s="26" t="s">
        <v>89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103</v>
      </c>
      <c r="B81" s="26" t="s">
        <v>91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98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104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72"/>
      <c r="B84" s="272"/>
      <c r="C84" s="272"/>
      <c r="D84" s="272"/>
      <c r="E84" s="272"/>
      <c r="F84" s="272"/>
      <c r="G84" s="272"/>
      <c r="H84" s="272"/>
      <c r="I84" s="272"/>
      <c r="J84" s="272"/>
    </row>
  </sheetData>
  <sheetProtection algorithmName="SHA-512" hashValue="1bkVkH2zuwjWjitQabcU97KLlLLvhqHui1Gfb0R2dj7LAFBktpps28WGjd4yluFph75HuGoCitBlQ+MDHNfL1g==" saltValue="E/Fi/ey4+ZxrZm3LoQs/q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15EA-340D-4098-ACC1-EB96FEA5CD24}">
  <sheetPr>
    <tabColor rgb="FF7030A0"/>
  </sheetPr>
  <dimension ref="B1:I71"/>
  <sheetViews>
    <sheetView showGridLines="0" zoomScaleNormal="100" workbookViewId="0">
      <selection activeCell="K17" sqref="K17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215" customWidth="1"/>
    <col min="5" max="5" width="16.7109375" style="169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81" t="s">
        <v>223</v>
      </c>
      <c r="C1" s="282"/>
      <c r="D1" s="282"/>
      <c r="E1" s="283"/>
    </row>
    <row r="2" spans="2:6" x14ac:dyDescent="0.25">
      <c r="B2" s="284"/>
      <c r="C2" s="285"/>
      <c r="D2" s="285"/>
      <c r="E2" s="286"/>
    </row>
    <row r="3" spans="2:6" ht="15.75" thickBot="1" x14ac:dyDescent="0.3">
      <c r="B3" s="287"/>
      <c r="C3" s="288"/>
      <c r="D3" s="288"/>
      <c r="E3" s="289"/>
    </row>
    <row r="5" spans="2:6" x14ac:dyDescent="0.25">
      <c r="B5" t="s">
        <v>66</v>
      </c>
      <c r="D5" s="170"/>
      <c r="E5"/>
      <c r="F5" s="171"/>
    </row>
    <row r="6" spans="2:6" x14ac:dyDescent="0.25">
      <c r="D6" s="170"/>
      <c r="E6"/>
      <c r="F6" s="171"/>
    </row>
    <row r="7" spans="2:6" ht="46.5" customHeight="1" x14ac:dyDescent="0.25">
      <c r="B7" s="290" t="s">
        <v>67</v>
      </c>
      <c r="C7" s="290"/>
      <c r="D7" s="290"/>
      <c r="E7" s="290"/>
      <c r="F7" s="290"/>
    </row>
    <row r="8" spans="2:6" x14ac:dyDescent="0.25">
      <c r="B8" s="173" t="s">
        <v>68</v>
      </c>
      <c r="C8" s="172"/>
      <c r="D8" s="174"/>
      <c r="E8" s="172"/>
      <c r="F8" s="175"/>
    </row>
    <row r="9" spans="2:6" ht="15.75" thickBot="1" x14ac:dyDescent="0.3">
      <c r="C9" s="172"/>
      <c r="D9" s="176"/>
      <c r="E9" s="177"/>
      <c r="F9" s="172"/>
    </row>
    <row r="10" spans="2:6" ht="34.5" customHeight="1" x14ac:dyDescent="0.25">
      <c r="C10" s="178" t="s">
        <v>69</v>
      </c>
      <c r="D10" s="179" t="s">
        <v>70</v>
      </c>
      <c r="E10" s="180" t="s">
        <v>71</v>
      </c>
    </row>
    <row r="11" spans="2:6" ht="15.75" thickBot="1" x14ac:dyDescent="0.3">
      <c r="C11" s="181">
        <v>2020</v>
      </c>
      <c r="D11" s="182">
        <v>2025</v>
      </c>
      <c r="E11" s="183">
        <f>VLOOKUP(D11,C14:D64,2)/VLOOKUP(C11,C14:D64,2)-1</f>
        <v>0.27006675424567606</v>
      </c>
    </row>
    <row r="12" spans="2:6" x14ac:dyDescent="0.25">
      <c r="C12" s="107"/>
      <c r="D12" s="184"/>
      <c r="E12" s="185"/>
    </row>
    <row r="13" spans="2:6" ht="30.75" thickBot="1" x14ac:dyDescent="0.3">
      <c r="C13" s="186" t="s">
        <v>72</v>
      </c>
      <c r="D13" s="187" t="s">
        <v>73</v>
      </c>
      <c r="E13" s="186" t="s">
        <v>74</v>
      </c>
    </row>
    <row r="14" spans="2:6" ht="15" customHeight="1" x14ac:dyDescent="0.25">
      <c r="B14" s="291" t="s">
        <v>224</v>
      </c>
      <c r="C14" s="188">
        <v>2000</v>
      </c>
      <c r="D14" s="189">
        <v>1.7920432742500001</v>
      </c>
      <c r="E14" s="190"/>
    </row>
    <row r="15" spans="2:6" x14ac:dyDescent="0.25">
      <c r="B15" s="292"/>
      <c r="C15" s="191">
        <v>2001</v>
      </c>
      <c r="D15" s="192">
        <v>1.857</v>
      </c>
      <c r="E15" s="193">
        <f>D15/D14-1</f>
        <v>3.6247297530906719E-2</v>
      </c>
    </row>
    <row r="16" spans="2:6" x14ac:dyDescent="0.25">
      <c r="B16" s="292"/>
      <c r="C16" s="194">
        <v>2002</v>
      </c>
      <c r="D16" s="195">
        <v>1.8934664882500001</v>
      </c>
      <c r="E16" s="193">
        <f t="shared" ref="E16:E40" si="0">D16/D15-1</f>
        <v>1.9637311927840573E-2</v>
      </c>
    </row>
    <row r="17" spans="2:6" x14ac:dyDescent="0.25">
      <c r="B17" s="292"/>
      <c r="C17" s="194">
        <v>2003</v>
      </c>
      <c r="D17" s="195">
        <v>1.92367206125</v>
      </c>
      <c r="E17" s="193">
        <f t="shared" si="0"/>
        <v>1.595252579723061E-2</v>
      </c>
    </row>
    <row r="18" spans="2:6" x14ac:dyDescent="0.25">
      <c r="B18" s="292"/>
      <c r="C18" s="194">
        <v>2004</v>
      </c>
      <c r="D18" s="195">
        <v>1.947214794</v>
      </c>
      <c r="E18" s="193">
        <f t="shared" si="0"/>
        <v>1.2238433579319086E-2</v>
      </c>
    </row>
    <row r="19" spans="2:6" x14ac:dyDescent="0.25">
      <c r="B19" s="292"/>
      <c r="C19" s="194">
        <v>2005</v>
      </c>
      <c r="D19" s="195">
        <v>2.0022891084999999</v>
      </c>
      <c r="E19" s="193">
        <f t="shared" si="0"/>
        <v>2.8283636027058634E-2</v>
      </c>
    </row>
    <row r="20" spans="2:6" ht="15" customHeight="1" x14ac:dyDescent="0.25">
      <c r="B20" s="292"/>
      <c r="C20" s="194">
        <v>2006</v>
      </c>
      <c r="D20" s="195">
        <v>2.0763124742499999</v>
      </c>
      <c r="E20" s="193">
        <f t="shared" si="0"/>
        <v>3.6969369426103516E-2</v>
      </c>
      <c r="F20" s="196"/>
    </row>
    <row r="21" spans="2:6" x14ac:dyDescent="0.25">
      <c r="B21" s="292"/>
      <c r="C21" s="194">
        <v>2007</v>
      </c>
      <c r="D21" s="195">
        <v>2.1565137445000002</v>
      </c>
      <c r="E21" s="193">
        <f t="shared" si="0"/>
        <v>3.8626782454298292E-2</v>
      </c>
    </row>
    <row r="22" spans="2:6" x14ac:dyDescent="0.25">
      <c r="B22" s="292"/>
      <c r="C22" s="194">
        <v>2008</v>
      </c>
      <c r="D22" s="195">
        <v>2.247033048</v>
      </c>
      <c r="E22" s="193">
        <f t="shared" si="0"/>
        <v>4.1974832634784409E-2</v>
      </c>
    </row>
    <row r="23" spans="2:6" x14ac:dyDescent="0.25">
      <c r="B23" s="292"/>
      <c r="C23" s="194">
        <v>2009</v>
      </c>
      <c r="D23" s="195">
        <v>2.2601417614999999</v>
      </c>
      <c r="E23" s="193">
        <f t="shared" si="0"/>
        <v>5.8337875856642185E-3</v>
      </c>
    </row>
    <row r="24" spans="2:6" x14ac:dyDescent="0.25">
      <c r="B24" s="292"/>
      <c r="C24" s="194">
        <v>2010</v>
      </c>
      <c r="D24" s="195">
        <v>2.2667905899999998</v>
      </c>
      <c r="E24" s="193">
        <f t="shared" si="0"/>
        <v>2.9417749865332521E-3</v>
      </c>
    </row>
    <row r="25" spans="2:6" x14ac:dyDescent="0.25">
      <c r="B25" s="292"/>
      <c r="C25" s="194">
        <v>2011</v>
      </c>
      <c r="D25" s="195">
        <v>2.3275173200000001</v>
      </c>
      <c r="E25" s="193">
        <f t="shared" si="0"/>
        <v>2.6789739761536646E-2</v>
      </c>
    </row>
    <row r="26" spans="2:6" x14ac:dyDescent="0.25">
      <c r="B26" s="292"/>
      <c r="C26" s="194">
        <v>2012</v>
      </c>
      <c r="D26" s="195">
        <v>2.3865036740000001</v>
      </c>
      <c r="E26" s="193">
        <f t="shared" si="0"/>
        <v>2.5343035470945408E-2</v>
      </c>
    </row>
    <row r="27" spans="2:6" x14ac:dyDescent="0.25">
      <c r="B27" s="292"/>
      <c r="C27" s="194">
        <v>2013</v>
      </c>
      <c r="D27" s="195">
        <v>2.4156387195</v>
      </c>
      <c r="E27" s="193">
        <f t="shared" si="0"/>
        <v>1.220825503744849E-2</v>
      </c>
    </row>
    <row r="28" spans="2:6" x14ac:dyDescent="0.25">
      <c r="B28" s="292"/>
      <c r="C28" s="194">
        <v>2014</v>
      </c>
      <c r="D28" s="195">
        <v>2.46027395075</v>
      </c>
      <c r="E28" s="193">
        <f t="shared" si="0"/>
        <v>1.8477610451300697E-2</v>
      </c>
    </row>
    <row r="29" spans="2:6" x14ac:dyDescent="0.25">
      <c r="B29" s="292"/>
      <c r="C29" s="194">
        <v>2015</v>
      </c>
      <c r="D29" s="195">
        <v>2.493890704</v>
      </c>
      <c r="E29" s="193">
        <f t="shared" si="0"/>
        <v>1.3663825217412162E-2</v>
      </c>
    </row>
    <row r="30" spans="2:6" x14ac:dyDescent="0.25">
      <c r="B30" s="292"/>
      <c r="C30" s="194">
        <v>2016</v>
      </c>
      <c r="D30" s="195">
        <v>2.5500688265</v>
      </c>
      <c r="E30" s="193">
        <f t="shared" si="0"/>
        <v>2.2526296926282718E-2</v>
      </c>
    </row>
    <row r="31" spans="2:6" x14ac:dyDescent="0.25">
      <c r="B31" s="292"/>
      <c r="C31" s="194">
        <v>2017</v>
      </c>
      <c r="D31" s="195">
        <v>2.6275299594999999</v>
      </c>
      <c r="E31" s="193">
        <f t="shared" si="0"/>
        <v>3.0376095027331518E-2</v>
      </c>
    </row>
    <row r="32" spans="2:6" x14ac:dyDescent="0.25">
      <c r="B32" s="292"/>
      <c r="C32" s="197">
        <v>2018</v>
      </c>
      <c r="D32" s="198">
        <v>2.7111181787500001</v>
      </c>
      <c r="E32" s="199">
        <f t="shared" si="0"/>
        <v>3.181247047166158E-2</v>
      </c>
    </row>
    <row r="33" spans="2:9" ht="15" customHeight="1" x14ac:dyDescent="0.25">
      <c r="B33" s="292"/>
      <c r="C33" s="197">
        <v>2019</v>
      </c>
      <c r="D33" s="198">
        <v>2.7793338379999999</v>
      </c>
      <c r="E33" s="199">
        <f t="shared" si="0"/>
        <v>2.5161448064005665E-2</v>
      </c>
      <c r="F33" s="200"/>
    </row>
    <row r="34" spans="2:9" x14ac:dyDescent="0.25">
      <c r="B34" s="292"/>
      <c r="C34" s="197">
        <v>2020</v>
      </c>
      <c r="D34" s="198">
        <v>2.8256199729999998</v>
      </c>
      <c r="E34" s="199">
        <f t="shared" si="0"/>
        <v>1.6653679513831676E-2</v>
      </c>
      <c r="F34" s="200"/>
    </row>
    <row r="35" spans="2:9" ht="14.65" customHeight="1" x14ac:dyDescent="0.25">
      <c r="B35" s="292"/>
      <c r="C35" s="197">
        <v>2021</v>
      </c>
      <c r="D35" s="198">
        <v>2.9596107615</v>
      </c>
      <c r="E35" s="199">
        <f t="shared" si="0"/>
        <v>4.7419960851189824E-2</v>
      </c>
      <c r="F35" s="200"/>
    </row>
    <row r="36" spans="2:9" x14ac:dyDescent="0.25">
      <c r="B36" s="292"/>
      <c r="C36" s="191">
        <v>2022</v>
      </c>
      <c r="D36" s="192">
        <v>3.22360687825</v>
      </c>
      <c r="E36" s="199">
        <f t="shared" si="0"/>
        <v>8.9199606983521251E-2</v>
      </c>
      <c r="F36" s="200"/>
    </row>
    <row r="37" spans="2:9" ht="14.65" customHeight="1" x14ac:dyDescent="0.25">
      <c r="B37" s="292"/>
      <c r="C37" s="197">
        <v>2023</v>
      </c>
      <c r="D37" s="192">
        <v>3.410501123905715</v>
      </c>
      <c r="E37" s="201">
        <f t="shared" si="0"/>
        <v>5.7976748627976082E-2</v>
      </c>
      <c r="F37" s="200"/>
      <c r="I37" s="202"/>
    </row>
    <row r="38" spans="2:9" x14ac:dyDescent="0.25">
      <c r="B38" s="292"/>
      <c r="C38" s="203">
        <v>2024</v>
      </c>
      <c r="D38" s="204">
        <v>3.5149722333949525</v>
      </c>
      <c r="E38" s="201">
        <f t="shared" si="0"/>
        <v>3.0632187380603026E-2</v>
      </c>
      <c r="F38" s="205"/>
    </row>
    <row r="39" spans="2:9" ht="15.75" customHeight="1" x14ac:dyDescent="0.25">
      <c r="B39" s="292"/>
      <c r="C39" s="197">
        <v>2025</v>
      </c>
      <c r="D39" s="206">
        <v>3.5887259878398647</v>
      </c>
      <c r="E39" s="201">
        <f t="shared" si="0"/>
        <v>2.0982741696845997E-2</v>
      </c>
      <c r="F39" s="205"/>
    </row>
    <row r="40" spans="2:9" x14ac:dyDescent="0.25">
      <c r="B40" s="292"/>
      <c r="C40" s="203">
        <v>2026</v>
      </c>
      <c r="D40" s="204">
        <v>3.6746740470795203</v>
      </c>
      <c r="E40" s="201">
        <f t="shared" si="0"/>
        <v>2.3949462714869973E-2</v>
      </c>
      <c r="F40" s="205"/>
    </row>
    <row r="41" spans="2:9" ht="15" customHeight="1" thickBot="1" x14ac:dyDescent="0.3">
      <c r="B41" s="293"/>
      <c r="C41" s="207">
        <v>2027</v>
      </c>
      <c r="D41" s="208">
        <v>3.7563707728723625</v>
      </c>
      <c r="E41" s="209">
        <f>D41/D40-1</f>
        <v>2.2232373469361688E-2</v>
      </c>
      <c r="F41" s="205"/>
    </row>
    <row r="42" spans="2:9" x14ac:dyDescent="0.25">
      <c r="B42" s="294" t="s">
        <v>75</v>
      </c>
      <c r="C42" s="210">
        <v>2028</v>
      </c>
      <c r="D42" s="211">
        <f>D41*(1+E42)</f>
        <v>3.8389096766238224</v>
      </c>
      <c r="E42" s="212">
        <v>2.1973044926112406E-2</v>
      </c>
      <c r="F42" s="205"/>
    </row>
    <row r="43" spans="2:9" ht="15" customHeight="1" x14ac:dyDescent="0.25">
      <c r="B43" s="295"/>
      <c r="C43" s="213">
        <v>2029</v>
      </c>
      <c r="D43" s="211">
        <f t="shared" ref="D43:D67" si="1">D42*(1+E43)</f>
        <v>3.9223984567293391</v>
      </c>
      <c r="E43" s="212">
        <v>2.1748044923771692E-2</v>
      </c>
    </row>
    <row r="44" spans="2:9" x14ac:dyDescent="0.25">
      <c r="B44" s="295"/>
      <c r="C44" s="214">
        <v>2030</v>
      </c>
      <c r="D44" s="211">
        <f t="shared" si="1"/>
        <v>4.0068560661208599</v>
      </c>
      <c r="E44" s="212">
        <v>2.153213405604526E-2</v>
      </c>
    </row>
    <row r="45" spans="2:9" ht="15" customHeight="1" x14ac:dyDescent="0.25">
      <c r="B45" s="295"/>
      <c r="C45" s="214">
        <v>2031</v>
      </c>
      <c r="D45" s="211">
        <f t="shared" si="1"/>
        <v>4.0949481789328335</v>
      </c>
      <c r="E45" s="212">
        <v>2.1985344958312281E-2</v>
      </c>
      <c r="G45" s="202"/>
      <c r="H45" s="202"/>
      <c r="I45" s="215"/>
    </row>
    <row r="46" spans="2:9" x14ac:dyDescent="0.25">
      <c r="B46" s="295"/>
      <c r="C46" s="214">
        <v>2032</v>
      </c>
      <c r="D46" s="211">
        <f t="shared" si="1"/>
        <v>4.1844651062758924</v>
      </c>
      <c r="E46" s="212">
        <v>2.1860332153553097E-2</v>
      </c>
      <c r="G46" s="202"/>
      <c r="H46" s="202"/>
      <c r="I46" s="215"/>
    </row>
    <row r="47" spans="2:9" ht="17.25" customHeight="1" x14ac:dyDescent="0.25">
      <c r="B47" s="295"/>
      <c r="C47" s="214">
        <v>2033</v>
      </c>
      <c r="D47" s="211">
        <f t="shared" si="1"/>
        <v>4.2741682183033731</v>
      </c>
      <c r="E47" s="212">
        <v>2.1437175301795008E-2</v>
      </c>
      <c r="F47" s="205"/>
      <c r="G47" s="202"/>
      <c r="H47" s="202"/>
      <c r="I47" s="215"/>
    </row>
    <row r="48" spans="2:9" x14ac:dyDescent="0.25">
      <c r="B48" s="295"/>
      <c r="C48" s="214">
        <v>2034</v>
      </c>
      <c r="D48" s="211">
        <f t="shared" si="1"/>
        <v>4.3666953171909784</v>
      </c>
      <c r="E48" s="212">
        <v>2.1647977843121335E-2</v>
      </c>
      <c r="G48" s="202"/>
      <c r="H48" s="202"/>
      <c r="I48" s="215"/>
    </row>
    <row r="49" spans="2:9" x14ac:dyDescent="0.25">
      <c r="B49" s="295"/>
      <c r="C49" s="214">
        <v>2035</v>
      </c>
      <c r="D49" s="211">
        <f t="shared" si="1"/>
        <v>4.4582747694812266</v>
      </c>
      <c r="E49" s="212">
        <v>2.0972256051324356E-2</v>
      </c>
      <c r="G49" s="202"/>
      <c r="H49" s="202"/>
      <c r="I49" s="215"/>
    </row>
    <row r="50" spans="2:9" x14ac:dyDescent="0.25">
      <c r="B50" s="295"/>
      <c r="C50" s="214">
        <v>2036</v>
      </c>
      <c r="D50" s="211">
        <f t="shared" si="1"/>
        <v>4.5485765711825668</v>
      </c>
      <c r="E50" s="212">
        <v>2.0254875791751115E-2</v>
      </c>
      <c r="G50" s="202"/>
      <c r="H50" s="202"/>
      <c r="I50" s="215"/>
    </row>
    <row r="51" spans="2:9" x14ac:dyDescent="0.25">
      <c r="B51" s="295"/>
      <c r="C51" s="214">
        <v>2037</v>
      </c>
      <c r="D51" s="211">
        <f t="shared" si="1"/>
        <v>4.6427380817310251</v>
      </c>
      <c r="E51" s="212">
        <v>2.0701313713177294E-2</v>
      </c>
      <c r="G51" s="202"/>
      <c r="H51" s="202"/>
      <c r="I51" s="215"/>
    </row>
    <row r="52" spans="2:9" x14ac:dyDescent="0.25">
      <c r="B52" s="295"/>
      <c r="C52" s="214">
        <v>2038</v>
      </c>
      <c r="D52" s="211">
        <f t="shared" si="1"/>
        <v>4.7393623585542635</v>
      </c>
      <c r="E52" s="212">
        <v>2.0811916399818164E-2</v>
      </c>
      <c r="G52" s="202"/>
      <c r="H52" s="202"/>
      <c r="I52" s="215"/>
    </row>
    <row r="53" spans="2:9" x14ac:dyDescent="0.25">
      <c r="B53" s="295"/>
      <c r="C53" s="214">
        <v>2039</v>
      </c>
      <c r="D53" s="211">
        <f t="shared" si="1"/>
        <v>4.8361661307918231</v>
      </c>
      <c r="E53" s="212">
        <v>2.0425484466878752E-2</v>
      </c>
      <c r="G53" s="202"/>
      <c r="H53" s="202"/>
      <c r="I53" s="215"/>
    </row>
    <row r="54" spans="2:9" x14ac:dyDescent="0.25">
      <c r="B54" s="295"/>
      <c r="C54" s="216">
        <v>2040</v>
      </c>
      <c r="D54" s="211">
        <f t="shared" si="1"/>
        <v>4.9396078887242822</v>
      </c>
      <c r="E54" s="212">
        <v>2.1389206891352819E-2</v>
      </c>
      <c r="G54" s="202"/>
      <c r="H54" s="202"/>
      <c r="I54" s="215"/>
    </row>
    <row r="55" spans="2:9" x14ac:dyDescent="0.25">
      <c r="B55" s="295"/>
      <c r="C55" s="216">
        <v>2041</v>
      </c>
      <c r="D55" s="211">
        <f t="shared" si="1"/>
        <v>5.0477600076847819</v>
      </c>
      <c r="E55" s="212">
        <v>2.1894879390605082E-2</v>
      </c>
      <c r="G55" s="202"/>
      <c r="H55" s="202"/>
      <c r="I55" s="215"/>
    </row>
    <row r="56" spans="2:9" x14ac:dyDescent="0.25">
      <c r="B56" s="295"/>
      <c r="C56" s="216">
        <v>2042</v>
      </c>
      <c r="D56" s="211">
        <f t="shared" si="1"/>
        <v>5.1567873061498997</v>
      </c>
      <c r="E56" s="212">
        <v>2.1599144630317868E-2</v>
      </c>
      <c r="G56" s="202"/>
      <c r="H56" s="202"/>
      <c r="I56" s="215"/>
    </row>
    <row r="57" spans="2:9" x14ac:dyDescent="0.25">
      <c r="B57" s="295"/>
      <c r="C57" s="216">
        <v>2043</v>
      </c>
      <c r="D57" s="211">
        <f t="shared" si="1"/>
        <v>5.2692740721345466</v>
      </c>
      <c r="E57" s="212">
        <v>2.1813342165672989E-2</v>
      </c>
      <c r="G57" s="202"/>
      <c r="H57" s="202"/>
      <c r="I57" s="215"/>
    </row>
    <row r="58" spans="2:9" x14ac:dyDescent="0.25">
      <c r="B58" s="295"/>
      <c r="C58" s="216">
        <v>2044</v>
      </c>
      <c r="D58" s="211">
        <f t="shared" si="1"/>
        <v>5.3871836064127763</v>
      </c>
      <c r="E58" s="212">
        <v>2.2376808012657623E-2</v>
      </c>
      <c r="G58" s="202"/>
      <c r="H58" s="202"/>
      <c r="I58" s="215"/>
    </row>
    <row r="59" spans="2:9" x14ac:dyDescent="0.25">
      <c r="B59" s="295"/>
      <c r="C59" s="214">
        <v>2045</v>
      </c>
      <c r="D59" s="211">
        <f t="shared" si="1"/>
        <v>5.5078647282686886</v>
      </c>
      <c r="E59" s="212">
        <v>2.2401523815200219E-2</v>
      </c>
      <c r="G59" s="202"/>
      <c r="H59" s="202"/>
      <c r="I59" s="215"/>
    </row>
    <row r="60" spans="2:9" x14ac:dyDescent="0.25">
      <c r="B60" s="295"/>
      <c r="C60" s="214">
        <v>2046</v>
      </c>
      <c r="D60" s="211">
        <f t="shared" si="1"/>
        <v>5.6311011513024152</v>
      </c>
      <c r="E60" s="212">
        <v>2.2374627757509202E-2</v>
      </c>
      <c r="G60" s="202"/>
      <c r="H60" s="202"/>
      <c r="I60" s="215"/>
    </row>
    <row r="61" spans="2:9" x14ac:dyDescent="0.25">
      <c r="B61" s="295"/>
      <c r="C61" s="214">
        <v>2047</v>
      </c>
      <c r="D61" s="211">
        <f t="shared" si="1"/>
        <v>5.7598049377637182</v>
      </c>
      <c r="E61" s="212">
        <v>2.2855882535786964E-2</v>
      </c>
      <c r="G61" s="202"/>
      <c r="H61" s="202"/>
      <c r="I61" s="215"/>
    </row>
    <row r="62" spans="2:9" x14ac:dyDescent="0.25">
      <c r="B62" s="295"/>
      <c r="C62" s="214">
        <v>2048</v>
      </c>
      <c r="D62" s="211">
        <f t="shared" si="1"/>
        <v>5.8932569911169548</v>
      </c>
      <c r="E62" s="212">
        <v>2.3169543898660327E-2</v>
      </c>
      <c r="G62" s="202"/>
      <c r="H62" s="202"/>
      <c r="I62" s="215"/>
    </row>
    <row r="63" spans="2:9" x14ac:dyDescent="0.25">
      <c r="B63" s="295"/>
      <c r="C63" s="214">
        <v>2049</v>
      </c>
      <c r="D63" s="211">
        <f t="shared" si="1"/>
        <v>6.0298608055651668</v>
      </c>
      <c r="E63" s="212">
        <v>2.3179680549162862E-2</v>
      </c>
      <c r="G63" s="202"/>
      <c r="H63" s="202"/>
      <c r="I63" s="215"/>
    </row>
    <row r="64" spans="2:9" x14ac:dyDescent="0.25">
      <c r="B64" s="295"/>
      <c r="C64" s="214">
        <v>2050</v>
      </c>
      <c r="D64" s="211">
        <f t="shared" si="1"/>
        <v>6.1705785211242592</v>
      </c>
      <c r="E64" s="212">
        <v>2.3336809935847747E-2</v>
      </c>
      <c r="G64" s="202"/>
      <c r="H64" s="202"/>
      <c r="I64" s="215"/>
    </row>
    <row r="65" spans="2:8" x14ac:dyDescent="0.25">
      <c r="B65" s="295"/>
      <c r="C65" s="210">
        <v>2051</v>
      </c>
      <c r="D65" s="211">
        <f t="shared" si="1"/>
        <v>6.3179832770256441</v>
      </c>
      <c r="E65" s="212">
        <v>2.3888320259885187E-2</v>
      </c>
      <c r="H65" s="202"/>
    </row>
    <row r="66" spans="2:8" x14ac:dyDescent="0.25">
      <c r="B66" s="295"/>
      <c r="C66" s="214">
        <v>5052</v>
      </c>
      <c r="D66" s="211">
        <f t="shared" si="1"/>
        <v>6.4700270417406793</v>
      </c>
      <c r="E66" s="212">
        <v>2.4065236966979375E-2</v>
      </c>
      <c r="H66" s="202"/>
    </row>
    <row r="67" spans="2:8" ht="15.75" thickBot="1" x14ac:dyDescent="0.3">
      <c r="B67" s="296"/>
      <c r="C67" s="217">
        <v>2053</v>
      </c>
      <c r="D67" s="218">
        <f t="shared" si="1"/>
        <v>6.6272616800525324</v>
      </c>
      <c r="E67" s="219">
        <v>2.4302006359087969E-2</v>
      </c>
      <c r="H67" s="202"/>
    </row>
    <row r="68" spans="2:8" x14ac:dyDescent="0.25">
      <c r="H68" s="202"/>
    </row>
    <row r="69" spans="2:8" x14ac:dyDescent="0.25">
      <c r="H69" s="202"/>
    </row>
    <row r="70" spans="2:8" x14ac:dyDescent="0.25">
      <c r="B70" s="220" t="s">
        <v>76</v>
      </c>
      <c r="D70" s="196"/>
      <c r="E70" s="221"/>
    </row>
    <row r="71" spans="2:8" x14ac:dyDescent="0.25">
      <c r="B71" s="220" t="s">
        <v>77</v>
      </c>
      <c r="D71" s="196"/>
      <c r="E71" s="22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A3" sqref="A3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110</v>
      </c>
    </row>
    <row r="3" spans="1:1" x14ac:dyDescent="0.25">
      <c r="A3" s="34" t="s">
        <v>111</v>
      </c>
    </row>
    <row r="4" spans="1:1" x14ac:dyDescent="0.25">
      <c r="A4" t="s">
        <v>112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113</v>
      </c>
      <c r="B1" t="s">
        <v>114</v>
      </c>
      <c r="C1" t="s">
        <v>115</v>
      </c>
    </row>
    <row r="2" spans="1:3" x14ac:dyDescent="0.25">
      <c r="A2" t="s">
        <v>116</v>
      </c>
      <c r="B2" t="s">
        <v>116</v>
      </c>
      <c r="C2" s="4" t="s">
        <v>116</v>
      </c>
    </row>
    <row r="3" spans="1:3" x14ac:dyDescent="0.25">
      <c r="A3" s="3" t="s">
        <v>117</v>
      </c>
      <c r="B3" s="3" t="s">
        <v>117</v>
      </c>
      <c r="C3" s="4" t="s">
        <v>117</v>
      </c>
    </row>
    <row r="4" spans="1:3" x14ac:dyDescent="0.25">
      <c r="A4" s="3" t="s">
        <v>118</v>
      </c>
      <c r="B4" s="3" t="s">
        <v>118</v>
      </c>
      <c r="C4" s="3" t="s">
        <v>118</v>
      </c>
    </row>
    <row r="5" spans="1:3" x14ac:dyDescent="0.25">
      <c r="A5" s="3" t="s">
        <v>119</v>
      </c>
      <c r="B5" s="3" t="s">
        <v>119</v>
      </c>
      <c r="C5" s="3" t="s">
        <v>119</v>
      </c>
    </row>
    <row r="6" spans="1:3" x14ac:dyDescent="0.25">
      <c r="A6" s="3" t="s">
        <v>120</v>
      </c>
      <c r="B6" s="3" t="s">
        <v>120</v>
      </c>
      <c r="C6" s="3" t="s">
        <v>120</v>
      </c>
    </row>
    <row r="7" spans="1:3" x14ac:dyDescent="0.25">
      <c r="A7" s="3" t="s">
        <v>121</v>
      </c>
      <c r="B7" s="3" t="s">
        <v>121</v>
      </c>
      <c r="C7" s="4" t="s">
        <v>122</v>
      </c>
    </row>
    <row r="8" spans="1:3" x14ac:dyDescent="0.25">
      <c r="A8" s="3" t="s">
        <v>123</v>
      </c>
      <c r="B8" s="3" t="s">
        <v>123</v>
      </c>
      <c r="C8" s="4" t="s">
        <v>124</v>
      </c>
    </row>
    <row r="9" spans="1:3" x14ac:dyDescent="0.25">
      <c r="A9" s="3" t="s">
        <v>125</v>
      </c>
      <c r="B9" s="3" t="s">
        <v>125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Elliott, Brian (CJTC)</cp:lastModifiedBy>
  <cp:revision/>
  <dcterms:created xsi:type="dcterms:W3CDTF">2010-05-04T20:18:05Z</dcterms:created>
  <dcterms:modified xsi:type="dcterms:W3CDTF">2024-09-18T21:10:54Z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