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m.wa.lcl\OFM\SWA\SAAM\Resources\Payroll\Shared_Leave\"/>
    </mc:Choice>
  </mc:AlternateContent>
  <xr:revisionPtr revIDLastSave="0" documentId="13_ncr:1_{3E7094F6-A549-4634-91AC-64BA8C2425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mple - Donee in Your Agency" sheetId="1" r:id="rId1"/>
    <sheet name="Blank Worksheet - Your Agency" sheetId="3" r:id="rId2"/>
    <sheet name="Sample - Donor in Other Agency" sheetId="4" r:id="rId3"/>
    <sheet name="Blank Worksheet - Other Agency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4" l="1"/>
  <c r="A14" i="5"/>
  <c r="E14" i="5"/>
  <c r="D14" i="5"/>
  <c r="D7" i="5"/>
  <c r="F7" i="5" s="1"/>
  <c r="H7" i="5" s="1"/>
  <c r="E14" i="4"/>
  <c r="A18" i="1"/>
  <c r="B17" i="1"/>
  <c r="D14" i="4"/>
  <c r="D7" i="4"/>
  <c r="F14" i="5" l="1"/>
  <c r="H14" i="5" s="1"/>
  <c r="F7" i="4"/>
  <c r="H7" i="4" s="1"/>
  <c r="F14" i="4"/>
  <c r="F8" i="1"/>
  <c r="F9" i="1"/>
  <c r="F10" i="1"/>
  <c r="E10" i="3"/>
  <c r="E9" i="3"/>
  <c r="E8" i="3"/>
  <c r="E7" i="3"/>
  <c r="G7" i="3" s="1"/>
  <c r="E20" i="3"/>
  <c r="E19" i="3"/>
  <c r="E18" i="3"/>
  <c r="C17" i="3"/>
  <c r="E17" i="3" s="1"/>
  <c r="A20" i="3"/>
  <c r="A19" i="3"/>
  <c r="A18" i="3"/>
  <c r="B17" i="3"/>
  <c r="F20" i="3"/>
  <c r="F19" i="3"/>
  <c r="F18" i="3"/>
  <c r="F17" i="3"/>
  <c r="F10" i="3"/>
  <c r="G10" i="3" s="1"/>
  <c r="I10" i="3" s="1"/>
  <c r="F9" i="3"/>
  <c r="F8" i="3"/>
  <c r="G8" i="3" s="1"/>
  <c r="I8" i="3" s="1"/>
  <c r="F20" i="1"/>
  <c r="F19" i="1"/>
  <c r="F18" i="1"/>
  <c r="F17" i="1"/>
  <c r="E17" i="1"/>
  <c r="E10" i="1"/>
  <c r="E7" i="1"/>
  <c r="G7" i="1" s="1"/>
  <c r="J9" i="1" s="1"/>
  <c r="E8" i="1"/>
  <c r="E20" i="1"/>
  <c r="G20" i="1" s="1"/>
  <c r="E18" i="1"/>
  <c r="G9" i="3" l="1"/>
  <c r="I9" i="3" s="1"/>
  <c r="J9" i="3" s="1"/>
  <c r="G17" i="1"/>
  <c r="G8" i="1"/>
  <c r="I8" i="1" s="1"/>
  <c r="J8" i="1" s="1"/>
  <c r="G10" i="1"/>
  <c r="I10" i="1" s="1"/>
  <c r="J10" i="1" s="1"/>
  <c r="G18" i="1"/>
  <c r="I11" i="3"/>
  <c r="J10" i="3"/>
  <c r="G18" i="3"/>
  <c r="G20" i="3"/>
  <c r="G17" i="3"/>
  <c r="G19" i="3"/>
  <c r="J8" i="3"/>
  <c r="I11" i="1" l="1"/>
  <c r="H14" i="4"/>
  <c r="J11" i="3"/>
  <c r="J11" i="1"/>
  <c r="I18" i="1" l="1"/>
  <c r="J18" i="1" s="1"/>
  <c r="I19" i="1"/>
  <c r="I19" i="3"/>
  <c r="J19" i="3" s="1"/>
  <c r="I20" i="3"/>
  <c r="J20" i="3" s="1"/>
  <c r="I18" i="3"/>
  <c r="I20" i="1"/>
  <c r="J20" i="1" s="1"/>
  <c r="J18" i="3" l="1"/>
  <c r="I21" i="3"/>
  <c r="I21" i="1"/>
</calcChain>
</file>

<file path=xl/sharedStrings.xml><?xml version="1.0" encoding="utf-8"?>
<sst xmlns="http://schemas.openxmlformats.org/spreadsheetml/2006/main" count="189" uniqueCount="61">
  <si>
    <t>Office of Financial Management</t>
  </si>
  <si>
    <t>Statewide Accounting</t>
  </si>
  <si>
    <t>Donor</t>
  </si>
  <si>
    <t>Donee</t>
  </si>
  <si>
    <t>Barbara</t>
  </si>
  <si>
    <t>Jane</t>
  </si>
  <si>
    <t>Monthly Hours</t>
  </si>
  <si>
    <t>Average Hourly Rate</t>
  </si>
  <si>
    <t>A</t>
  </si>
  <si>
    <t>B</t>
  </si>
  <si>
    <t>Total Salary Rate</t>
  </si>
  <si>
    <t>D</t>
  </si>
  <si>
    <t>F</t>
  </si>
  <si>
    <t>Dollars Contributed</t>
  </si>
  <si>
    <t>Totals</t>
  </si>
  <si>
    <t>Donee's Hours</t>
  </si>
  <si>
    <t>Donation:</t>
  </si>
  <si>
    <t>Hours Donated</t>
  </si>
  <si>
    <t>Hours Returned</t>
  </si>
  <si>
    <t>Dollars Reverted</t>
  </si>
  <si>
    <t>Donor's Hours</t>
  </si>
  <si>
    <t>C (A ÷ B)</t>
  </si>
  <si>
    <t>E (C X D)</t>
  </si>
  <si>
    <t>G (E X F)</t>
  </si>
  <si>
    <t>H (G ÷ E)</t>
  </si>
  <si>
    <t>Shared Leave Donations and Reversions</t>
  </si>
  <si>
    <t>H (G ÷ Donee total salary rate)</t>
  </si>
  <si>
    <t>G ((Donate %) ÷ (Donee total salary rate X F))</t>
  </si>
  <si>
    <t>Agency XXX</t>
  </si>
  <si>
    <t xml:space="preserve">     other agency.</t>
  </si>
  <si>
    <t>For amounts sent by other agencies:</t>
  </si>
  <si>
    <t>1.  Delete formula in "H (G ÷ E)."</t>
  </si>
  <si>
    <t>Note:  For amounts sent by other agencies, do not enter in the following columns (see sample case):</t>
  </si>
  <si>
    <t>1.  Override formula in "G (E X F)."</t>
  </si>
  <si>
    <t>= may require input</t>
  </si>
  <si>
    <t>2.  Leave the amount in "A" blank.</t>
  </si>
  <si>
    <t>3.  Optional:  Delete the formulas in</t>
  </si>
  <si>
    <r>
      <t xml:space="preserve">     "C (A </t>
    </r>
    <r>
      <rPr>
        <b/>
        <sz val="10"/>
        <rFont val="Calibri"/>
        <family val="2"/>
      </rPr>
      <t>÷</t>
    </r>
    <r>
      <rPr>
        <b/>
        <sz val="10"/>
        <rFont val="Arial"/>
        <family val="2"/>
      </rPr>
      <t xml:space="preserve"> B)" and "E (C X D)."</t>
    </r>
  </si>
  <si>
    <t xml:space="preserve">     Enter the dollar amount sent by the</t>
  </si>
  <si>
    <t xml:space="preserve">  A - Original Rage</t>
  </si>
  <si>
    <t xml:space="preserve">  F - Hours Donated</t>
  </si>
  <si>
    <t xml:space="preserve">  (See the sample case tab for how to enter amounts sent by other agencies)</t>
  </si>
  <si>
    <t>original donation</t>
  </si>
  <si>
    <t>George</t>
  </si>
  <si>
    <t>Salary Rate (SAAM 25.40.40.g)</t>
  </si>
  <si>
    <t>Reversion</t>
  </si>
  <si>
    <t>Reversion:</t>
  </si>
  <si>
    <t xml:space="preserve">   Use current salary rate to figure hours to revert</t>
  </si>
  <si>
    <t xml:space="preserve">   to the donor (column A).</t>
  </si>
  <si>
    <t>F (Dollars Returned to Your Agency)</t>
  </si>
  <si>
    <t>G (F ÷ E)</t>
  </si>
  <si>
    <t>Dollars Sent to Other Agency</t>
  </si>
  <si>
    <t>D *</t>
  </si>
  <si>
    <t>Sample Case:  Shared Leave Donations and Reversions (Donee is Employed in Your Agency)</t>
  </si>
  <si>
    <t>Sample Case:  Shared Leave Donations and Reversions (Donee is Employed in Another Agency)</t>
  </si>
  <si>
    <t xml:space="preserve">   Use original salary rate for the donee</t>
  </si>
  <si>
    <t>Fringe Benefits Rate</t>
  </si>
  <si>
    <t xml:space="preserve">   Use current salary rate for the donor</t>
  </si>
  <si>
    <t>Example:  (18.7 ÷ 72.1) X (19.72 X 8) = 40.92</t>
  </si>
  <si>
    <t>"18.7" and "72.1" come from the</t>
  </si>
  <si>
    <t>* 48% as of July 1, 2025 (2025 - 2027 biennium)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</si>
</sst>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[Red]\(#,##0.0\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2" fontId="0" fillId="0" borderId="1" xfId="0" applyNumberForma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40" fontId="0" fillId="0" borderId="0" xfId="0" applyNumberFormat="1"/>
    <xf numFmtId="40" fontId="3" fillId="3" borderId="1" xfId="0" applyNumberFormat="1" applyFont="1" applyFill="1" applyBorder="1" applyAlignment="1">
      <alignment horizontal="center" wrapText="1"/>
    </xf>
    <xf numFmtId="40" fontId="1" fillId="2" borderId="1" xfId="0" applyNumberFormat="1" applyFont="1" applyFill="1" applyBorder="1" applyAlignment="1">
      <alignment horizontal="center" wrapText="1"/>
    </xf>
    <xf numFmtId="40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4" fontId="0" fillId="4" borderId="1" xfId="0" applyNumberFormat="1" applyFill="1" applyBorder="1"/>
    <xf numFmtId="0" fontId="4" fillId="0" borderId="1" xfId="0" applyFont="1" applyBorder="1"/>
    <xf numFmtId="40" fontId="1" fillId="0" borderId="0" xfId="0" applyNumberFormat="1" applyFont="1"/>
    <xf numFmtId="0" fontId="1" fillId="0" borderId="0" xfId="0" quotePrefix="1" applyFont="1"/>
    <xf numFmtId="40" fontId="0" fillId="0" borderId="2" xfId="0" applyNumberFormat="1" applyBorder="1"/>
    <xf numFmtId="164" fontId="0" fillId="0" borderId="0" xfId="0" applyNumberFormat="1"/>
    <xf numFmtId="164" fontId="3" fillId="3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0" fillId="0" borderId="1" xfId="0" applyNumberFormat="1" applyBorder="1"/>
    <xf numFmtId="164" fontId="0" fillId="0" borderId="2" xfId="0" applyNumberFormat="1" applyBorder="1"/>
    <xf numFmtId="0" fontId="4" fillId="4" borderId="1" xfId="0" applyFont="1" applyFill="1" applyBorder="1"/>
    <xf numFmtId="40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19</xdr:row>
      <xdr:rowOff>95250</xdr:rowOff>
    </xdr:from>
    <xdr:to>
      <xdr:col>9</xdr:col>
      <xdr:colOff>714375</xdr:colOff>
      <xdr:row>22</xdr:row>
      <xdr:rowOff>123825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V="1">
          <a:off x="5057775" y="4305300"/>
          <a:ext cx="1819275" cy="514350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>
      <xdr:col>7</xdr:col>
      <xdr:colOff>47624</xdr:colOff>
      <xdr:row>17</xdr:row>
      <xdr:rowOff>76199</xdr:rowOff>
    </xdr:from>
    <xdr:to>
      <xdr:col>8</xdr:col>
      <xdr:colOff>609599</xdr:colOff>
      <xdr:row>20</xdr:row>
      <xdr:rowOff>133349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ShapeType="1"/>
        </xdr:cNvSpPr>
      </xdr:nvSpPr>
      <xdr:spPr bwMode="auto">
        <a:xfrm flipV="1">
          <a:off x="4467224" y="3962399"/>
          <a:ext cx="1171575" cy="542925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>
    <xdr:from>
      <xdr:col>10</xdr:col>
      <xdr:colOff>28575</xdr:colOff>
      <xdr:row>16</xdr:row>
      <xdr:rowOff>104775</xdr:rowOff>
    </xdr:from>
    <xdr:to>
      <xdr:col>10</xdr:col>
      <xdr:colOff>238125</xdr:colOff>
      <xdr:row>18</xdr:row>
      <xdr:rowOff>57150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7324725" y="3829050"/>
          <a:ext cx="209550" cy="2762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5</xdr:row>
      <xdr:rowOff>428625</xdr:rowOff>
    </xdr:from>
    <xdr:to>
      <xdr:col>11</xdr:col>
      <xdr:colOff>9525</xdr:colOff>
      <xdr:row>8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6200775" y="1400175"/>
          <a:ext cx="1352550" cy="44767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438150</xdr:colOff>
      <xdr:row>16</xdr:row>
      <xdr:rowOff>85725</xdr:rowOff>
    </xdr:from>
    <xdr:to>
      <xdr:col>2</xdr:col>
      <xdr:colOff>180975</xdr:colOff>
      <xdr:row>21</xdr:row>
      <xdr:rowOff>133350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438150" y="3810000"/>
          <a:ext cx="1114425" cy="857250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66674</xdr:rowOff>
    </xdr:from>
    <xdr:to>
      <xdr:col>1</xdr:col>
      <xdr:colOff>238125</xdr:colOff>
      <xdr:row>15</xdr:row>
      <xdr:rowOff>133349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438150" y="3467099"/>
          <a:ext cx="561975" cy="390525"/>
        </a:xfrm>
        <a:prstGeom prst="line">
          <a:avLst/>
        </a:prstGeom>
        <a:ln>
          <a:headEnd/>
          <a:tailEnd type="triangl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selection activeCell="C30" sqref="C30"/>
    </sheetView>
  </sheetViews>
  <sheetFormatPr defaultRowHeight="12.5" x14ac:dyDescent="0.25"/>
  <cols>
    <col min="1" max="1" width="11.453125" customWidth="1"/>
    <col min="3" max="3" width="12.453125" customWidth="1"/>
    <col min="9" max="9" width="17" style="12" customWidth="1"/>
    <col min="10" max="10" width="17" style="24" customWidth="1"/>
    <col min="11" max="11" width="3.7265625" customWidth="1"/>
  </cols>
  <sheetData>
    <row r="1" spans="1:12" ht="13" x14ac:dyDescent="0.3">
      <c r="A1" s="1" t="s">
        <v>0</v>
      </c>
    </row>
    <row r="2" spans="1:12" ht="13" x14ac:dyDescent="0.3">
      <c r="A2" s="1" t="s">
        <v>1</v>
      </c>
    </row>
    <row r="3" spans="1:12" ht="13" x14ac:dyDescent="0.3">
      <c r="A3" s="1" t="s">
        <v>53</v>
      </c>
    </row>
    <row r="5" spans="1:12" s="2" customFormat="1" ht="26" x14ac:dyDescent="0.3">
      <c r="A5" s="9" t="s">
        <v>16</v>
      </c>
      <c r="B5" s="9"/>
      <c r="C5" s="10" t="s">
        <v>8</v>
      </c>
      <c r="D5" s="10" t="s">
        <v>9</v>
      </c>
      <c r="E5" s="10" t="s">
        <v>21</v>
      </c>
      <c r="F5" s="10" t="s">
        <v>52</v>
      </c>
      <c r="G5" s="10" t="s">
        <v>22</v>
      </c>
      <c r="H5" s="10" t="s">
        <v>12</v>
      </c>
      <c r="I5" s="13" t="s">
        <v>23</v>
      </c>
      <c r="J5" s="25" t="s">
        <v>26</v>
      </c>
    </row>
    <row r="6" spans="1:12" s="2" customFormat="1" ht="39" x14ac:dyDescent="0.3">
      <c r="A6" s="4" t="s">
        <v>2</v>
      </c>
      <c r="B6" s="4" t="s">
        <v>3</v>
      </c>
      <c r="C6" s="4" t="s">
        <v>44</v>
      </c>
      <c r="D6" s="4" t="s">
        <v>6</v>
      </c>
      <c r="E6" s="4" t="s">
        <v>7</v>
      </c>
      <c r="F6" s="4" t="s">
        <v>56</v>
      </c>
      <c r="G6" s="4" t="s">
        <v>10</v>
      </c>
      <c r="H6" s="4" t="s">
        <v>17</v>
      </c>
      <c r="I6" s="14" t="s">
        <v>13</v>
      </c>
      <c r="J6" s="26" t="s">
        <v>15</v>
      </c>
      <c r="L6" s="1" t="s">
        <v>30</v>
      </c>
    </row>
    <row r="7" spans="1:12" ht="13" x14ac:dyDescent="0.3">
      <c r="A7" s="3"/>
      <c r="B7" s="6" t="s">
        <v>5</v>
      </c>
      <c r="C7" s="15">
        <v>2350</v>
      </c>
      <c r="D7" s="5">
        <v>174</v>
      </c>
      <c r="E7" s="15">
        <f>ROUND((C7/D7),2)</f>
        <v>13.51</v>
      </c>
      <c r="F7" s="15">
        <v>1.48</v>
      </c>
      <c r="G7" s="15">
        <f>ROUND((E7*F7),2)</f>
        <v>19.989999999999998</v>
      </c>
      <c r="H7" s="15"/>
      <c r="I7" s="15"/>
      <c r="J7" s="27"/>
      <c r="L7" s="1" t="s">
        <v>33</v>
      </c>
    </row>
    <row r="8" spans="1:12" ht="13" x14ac:dyDescent="0.3">
      <c r="A8" s="3" t="s">
        <v>4</v>
      </c>
      <c r="B8" s="3"/>
      <c r="C8" s="15">
        <v>2200</v>
      </c>
      <c r="D8" s="5">
        <v>174</v>
      </c>
      <c r="E8" s="15">
        <f>ROUND((C8/D8),2)</f>
        <v>12.64</v>
      </c>
      <c r="F8" s="15">
        <f>F$7</f>
        <v>1.48</v>
      </c>
      <c r="G8" s="15">
        <f>ROUND((E8*F8),2)</f>
        <v>18.71</v>
      </c>
      <c r="H8" s="15">
        <v>20</v>
      </c>
      <c r="I8" s="15">
        <f>ROUND((H8*G8),2)</f>
        <v>374.2</v>
      </c>
      <c r="J8" s="27">
        <f>ROUND((I8/G$7),1)</f>
        <v>18.7</v>
      </c>
      <c r="L8" s="1" t="s">
        <v>38</v>
      </c>
    </row>
    <row r="9" spans="1:12" ht="13" x14ac:dyDescent="0.3">
      <c r="A9" s="20" t="s">
        <v>28</v>
      </c>
      <c r="B9" s="3"/>
      <c r="C9" s="23"/>
      <c r="D9" s="5">
        <v>174</v>
      </c>
      <c r="E9" s="23"/>
      <c r="F9" s="15">
        <f t="shared" ref="F9:F10" si="0">F$7</f>
        <v>1.48</v>
      </c>
      <c r="G9" s="23"/>
      <c r="H9" s="15"/>
      <c r="I9" s="15">
        <v>600</v>
      </c>
      <c r="J9" s="27">
        <f>ROUND((I9/G$7),1)</f>
        <v>30</v>
      </c>
      <c r="L9" s="1" t="s">
        <v>29</v>
      </c>
    </row>
    <row r="10" spans="1:12" ht="13" x14ac:dyDescent="0.3">
      <c r="A10" s="20" t="s">
        <v>43</v>
      </c>
      <c r="B10" s="3"/>
      <c r="C10" s="15">
        <v>2700</v>
      </c>
      <c r="D10" s="5">
        <v>174</v>
      </c>
      <c r="E10" s="15">
        <f>ROUND((C10/D10),2)</f>
        <v>15.52</v>
      </c>
      <c r="F10" s="15">
        <f t="shared" si="0"/>
        <v>1.48</v>
      </c>
      <c r="G10" s="15">
        <f>ROUND((E10*F10),2)</f>
        <v>22.97</v>
      </c>
      <c r="H10" s="15">
        <v>20</v>
      </c>
      <c r="I10" s="15">
        <f>ROUND((H10*G10),2)</f>
        <v>459.4</v>
      </c>
      <c r="J10" s="27">
        <f>ROUND((I10/G$7),1)</f>
        <v>23</v>
      </c>
      <c r="L10" s="1" t="s">
        <v>35</v>
      </c>
    </row>
    <row r="11" spans="1:12" ht="13" x14ac:dyDescent="0.3">
      <c r="A11" t="s">
        <v>14</v>
      </c>
      <c r="I11" s="12">
        <f>SUM(I8:I10)</f>
        <v>1433.6</v>
      </c>
      <c r="J11" s="24">
        <f>SUM(J8:J10)</f>
        <v>71.7</v>
      </c>
      <c r="L11" s="1" t="s">
        <v>36</v>
      </c>
    </row>
    <row r="12" spans="1:12" ht="13" x14ac:dyDescent="0.3">
      <c r="B12" s="12"/>
      <c r="L12" s="1" t="s">
        <v>37</v>
      </c>
    </row>
    <row r="15" spans="1:12" ht="39" x14ac:dyDescent="0.3">
      <c r="A15" s="9" t="s">
        <v>45</v>
      </c>
      <c r="B15" s="9"/>
      <c r="C15" s="10" t="s">
        <v>8</v>
      </c>
      <c r="D15" s="10" t="s">
        <v>9</v>
      </c>
      <c r="E15" s="10" t="s">
        <v>21</v>
      </c>
      <c r="F15" s="10" t="s">
        <v>52</v>
      </c>
      <c r="G15" s="10" t="s">
        <v>22</v>
      </c>
      <c r="H15" s="10" t="s">
        <v>12</v>
      </c>
      <c r="I15" s="13" t="s">
        <v>27</v>
      </c>
      <c r="J15" s="25" t="s">
        <v>24</v>
      </c>
    </row>
    <row r="16" spans="1:12" ht="39" x14ac:dyDescent="0.3">
      <c r="A16" s="4" t="s">
        <v>2</v>
      </c>
      <c r="B16" s="4" t="s">
        <v>3</v>
      </c>
      <c r="C16" s="4" t="s">
        <v>44</v>
      </c>
      <c r="D16" s="4" t="s">
        <v>6</v>
      </c>
      <c r="E16" s="4" t="s">
        <v>7</v>
      </c>
      <c r="F16" s="4" t="s">
        <v>56</v>
      </c>
      <c r="G16" s="4" t="s">
        <v>10</v>
      </c>
      <c r="H16" s="4" t="s">
        <v>18</v>
      </c>
      <c r="I16" s="14" t="s">
        <v>19</v>
      </c>
      <c r="J16" s="26" t="s">
        <v>20</v>
      </c>
      <c r="L16" s="21" t="s">
        <v>30</v>
      </c>
    </row>
    <row r="17" spans="1:12" ht="13" x14ac:dyDescent="0.3">
      <c r="A17" s="3"/>
      <c r="B17" s="6" t="str">
        <f>B7</f>
        <v>Jane</v>
      </c>
      <c r="C17" s="15">
        <v>2350</v>
      </c>
      <c r="D17" s="5">
        <v>174</v>
      </c>
      <c r="E17" s="15">
        <f>ROUND((C17/D17),2)</f>
        <v>13.51</v>
      </c>
      <c r="F17" s="15">
        <f t="shared" ref="F17:F20" si="1">F$7</f>
        <v>1.48</v>
      </c>
      <c r="G17" s="15">
        <f>ROUND((E17*F17),2)</f>
        <v>19.989999999999998</v>
      </c>
      <c r="H17" s="15">
        <v>8</v>
      </c>
      <c r="I17" s="15"/>
      <c r="J17" s="27"/>
      <c r="L17" s="1" t="s">
        <v>31</v>
      </c>
    </row>
    <row r="18" spans="1:12" ht="13" x14ac:dyDescent="0.3">
      <c r="A18" s="3" t="str">
        <f>A8</f>
        <v>Barbara</v>
      </c>
      <c r="B18" s="3"/>
      <c r="C18" s="15">
        <v>2200</v>
      </c>
      <c r="D18" s="5">
        <v>174</v>
      </c>
      <c r="E18" s="15">
        <f>ROUND((C18/D18),2)</f>
        <v>12.64</v>
      </c>
      <c r="F18" s="15">
        <f t="shared" si="1"/>
        <v>1.48</v>
      </c>
      <c r="G18" s="15">
        <f>ROUND((E18*F18),2)</f>
        <v>18.71</v>
      </c>
      <c r="H18" s="15"/>
      <c r="I18" s="15">
        <f>ROUND(((J8/J$11)*(H$17*G$17)),2)</f>
        <v>41.71</v>
      </c>
      <c r="J18" s="27">
        <f>ROUND((I18/G18),1)</f>
        <v>2.2000000000000002</v>
      </c>
      <c r="L18" s="1" t="s">
        <v>35</v>
      </c>
    </row>
    <row r="19" spans="1:12" ht="13" x14ac:dyDescent="0.3">
      <c r="A19" s="20" t="s">
        <v>28</v>
      </c>
      <c r="B19" s="3"/>
      <c r="C19" s="23"/>
      <c r="D19" s="5">
        <v>174</v>
      </c>
      <c r="E19" s="23"/>
      <c r="F19" s="15">
        <f t="shared" si="1"/>
        <v>1.48</v>
      </c>
      <c r="G19" s="23"/>
      <c r="H19" s="15"/>
      <c r="I19" s="15">
        <f>ROUND(((J9/J$11)*(H$17*G$17)),2)</f>
        <v>66.91</v>
      </c>
      <c r="J19" s="28"/>
      <c r="L19" s="1" t="s">
        <v>36</v>
      </c>
    </row>
    <row r="20" spans="1:12" ht="13" x14ac:dyDescent="0.3">
      <c r="A20" s="20" t="s">
        <v>43</v>
      </c>
      <c r="B20" s="3"/>
      <c r="C20" s="15">
        <v>3200</v>
      </c>
      <c r="D20" s="5">
        <v>174</v>
      </c>
      <c r="E20" s="15">
        <f>ROUND((C20/D20),2)</f>
        <v>18.39</v>
      </c>
      <c r="F20" s="15">
        <f t="shared" si="1"/>
        <v>1.48</v>
      </c>
      <c r="G20" s="15">
        <f>ROUND((E20*F20),2)</f>
        <v>27.22</v>
      </c>
      <c r="H20" s="15"/>
      <c r="I20" s="15">
        <f>ROUND(((J10/J$11)*(H$17*G$17)),2)</f>
        <v>51.3</v>
      </c>
      <c r="J20" s="27">
        <f>ROUND((I20/G20),1)</f>
        <v>1.9</v>
      </c>
      <c r="L20" s="1" t="s">
        <v>37</v>
      </c>
    </row>
    <row r="21" spans="1:12" x14ac:dyDescent="0.25">
      <c r="A21" t="s">
        <v>14</v>
      </c>
      <c r="I21" s="12">
        <f>SUM(I18:I20)</f>
        <v>159.92000000000002</v>
      </c>
    </row>
    <row r="22" spans="1:12" x14ac:dyDescent="0.25">
      <c r="D22" s="11" t="s">
        <v>58</v>
      </c>
    </row>
    <row r="23" spans="1:12" x14ac:dyDescent="0.25">
      <c r="A23" s="11" t="s">
        <v>55</v>
      </c>
      <c r="E23" s="11" t="s">
        <v>59</v>
      </c>
    </row>
    <row r="24" spans="1:12" x14ac:dyDescent="0.25">
      <c r="A24" s="11" t="s">
        <v>57</v>
      </c>
      <c r="E24" s="11" t="s">
        <v>42</v>
      </c>
      <c r="H24" s="11" t="s">
        <v>47</v>
      </c>
    </row>
    <row r="25" spans="1:12" x14ac:dyDescent="0.25">
      <c r="H25" s="11" t="s">
        <v>48</v>
      </c>
    </row>
    <row r="27" spans="1:12" ht="13" x14ac:dyDescent="0.3">
      <c r="A27" s="1" t="s">
        <v>60</v>
      </c>
      <c r="H27" s="11"/>
    </row>
    <row r="28" spans="1:12" ht="13" x14ac:dyDescent="0.3">
      <c r="A28" s="1"/>
    </row>
    <row r="29" spans="1:12" ht="13" x14ac:dyDescent="0.3">
      <c r="A29" s="1"/>
    </row>
  </sheetData>
  <phoneticPr fontId="2" type="noConversion"/>
  <printOptions horizontalCentered="1"/>
  <pageMargins left="0.2" right="0.22" top="0.27" bottom="0.41" header="0.17" footer="0.18"/>
  <pageSetup scale="91" orientation="landscape" r:id="rId1"/>
  <headerFooter alignWithMargins="0">
    <oddFooter>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workbookViewId="0">
      <selection activeCell="F8" sqref="F8"/>
    </sheetView>
  </sheetViews>
  <sheetFormatPr defaultRowHeight="12.5" x14ac:dyDescent="0.25"/>
  <cols>
    <col min="1" max="1" width="12.26953125" customWidth="1"/>
    <col min="3" max="3" width="12.7265625" customWidth="1"/>
    <col min="9" max="9" width="16.54296875" style="12" customWidth="1"/>
    <col min="10" max="10" width="17" style="24" customWidth="1"/>
    <col min="11" max="11" width="11" customWidth="1"/>
  </cols>
  <sheetData>
    <row r="1" spans="1:10" ht="13" x14ac:dyDescent="0.3">
      <c r="A1" s="1" t="s">
        <v>0</v>
      </c>
    </row>
    <row r="2" spans="1:10" ht="13" x14ac:dyDescent="0.3">
      <c r="A2" s="1" t="s">
        <v>1</v>
      </c>
    </row>
    <row r="3" spans="1:10" ht="13" x14ac:dyDescent="0.3">
      <c r="A3" s="1" t="s">
        <v>25</v>
      </c>
    </row>
    <row r="5" spans="1:10" s="2" customFormat="1" ht="26" x14ac:dyDescent="0.3">
      <c r="A5" s="9" t="s">
        <v>16</v>
      </c>
      <c r="B5" s="9"/>
      <c r="C5" s="10" t="s">
        <v>8</v>
      </c>
      <c r="D5" s="10" t="s">
        <v>9</v>
      </c>
      <c r="E5" s="10" t="s">
        <v>21</v>
      </c>
      <c r="F5" s="10" t="s">
        <v>11</v>
      </c>
      <c r="G5" s="10" t="s">
        <v>22</v>
      </c>
      <c r="H5" s="10" t="s">
        <v>12</v>
      </c>
      <c r="I5" s="13" t="s">
        <v>23</v>
      </c>
      <c r="J5" s="25" t="s">
        <v>26</v>
      </c>
    </row>
    <row r="6" spans="1:10" s="2" customFormat="1" ht="39" x14ac:dyDescent="0.3">
      <c r="A6" s="4" t="s">
        <v>2</v>
      </c>
      <c r="B6" s="4" t="s">
        <v>3</v>
      </c>
      <c r="C6" s="4" t="s">
        <v>44</v>
      </c>
      <c r="D6" s="4" t="s">
        <v>6</v>
      </c>
      <c r="E6" s="4" t="s">
        <v>7</v>
      </c>
      <c r="F6" s="4" t="s">
        <v>56</v>
      </c>
      <c r="G6" s="4" t="s">
        <v>10</v>
      </c>
      <c r="H6" s="4" t="s">
        <v>17</v>
      </c>
      <c r="I6" s="14" t="s">
        <v>13</v>
      </c>
      <c r="J6" s="26" t="s">
        <v>15</v>
      </c>
    </row>
    <row r="7" spans="1:10" x14ac:dyDescent="0.25">
      <c r="A7" s="3"/>
      <c r="B7" s="17"/>
      <c r="C7" s="19"/>
      <c r="D7" s="5">
        <v>174</v>
      </c>
      <c r="E7" s="3">
        <f>ROUND((C7/D7),2)</f>
        <v>0</v>
      </c>
      <c r="F7" s="3">
        <v>1.48</v>
      </c>
      <c r="G7" s="7">
        <f>ROUND((E7*F7),2)</f>
        <v>0</v>
      </c>
      <c r="H7" s="3"/>
      <c r="I7" s="15"/>
      <c r="J7" s="27"/>
    </row>
    <row r="8" spans="1:10" x14ac:dyDescent="0.25">
      <c r="A8" s="16"/>
      <c r="B8" s="3"/>
      <c r="C8" s="19"/>
      <c r="D8" s="5">
        <v>174</v>
      </c>
      <c r="E8" s="3">
        <f>ROUND((C8/D8),2)</f>
        <v>0</v>
      </c>
      <c r="F8" s="3">
        <f>F$7</f>
        <v>1.48</v>
      </c>
      <c r="G8" s="7">
        <f>ROUND((E8*F8),2)</f>
        <v>0</v>
      </c>
      <c r="H8" s="16"/>
      <c r="I8" s="15">
        <f>H8*G8</f>
        <v>0</v>
      </c>
      <c r="J8" s="27" t="e">
        <f>ROUND((I8/G$7),1)</f>
        <v>#DIV/0!</v>
      </c>
    </row>
    <row r="9" spans="1:10" x14ac:dyDescent="0.25">
      <c r="A9" s="16"/>
      <c r="B9" s="3"/>
      <c r="C9" s="19"/>
      <c r="D9" s="5">
        <v>174</v>
      </c>
      <c r="E9" s="3">
        <f>ROUND((C9/D9),2)</f>
        <v>0</v>
      </c>
      <c r="F9" s="3">
        <f t="shared" ref="F9:F10" si="0">F$7</f>
        <v>1.48</v>
      </c>
      <c r="G9" s="7">
        <f>ROUND((E9*F9),2)</f>
        <v>0</v>
      </c>
      <c r="H9" s="16"/>
      <c r="I9" s="15">
        <f>H9*G9</f>
        <v>0</v>
      </c>
      <c r="J9" s="27" t="e">
        <f>ROUND((I9/G$7),1)</f>
        <v>#DIV/0!</v>
      </c>
    </row>
    <row r="10" spans="1:10" x14ac:dyDescent="0.25">
      <c r="A10" s="16"/>
      <c r="B10" s="3"/>
      <c r="C10" s="19"/>
      <c r="D10" s="5">
        <v>174</v>
      </c>
      <c r="E10" s="3">
        <f>ROUND((C10/D10),2)</f>
        <v>0</v>
      </c>
      <c r="F10" s="3">
        <f t="shared" si="0"/>
        <v>1.48</v>
      </c>
      <c r="G10" s="7">
        <f>ROUND((E10*F10),2)</f>
        <v>0</v>
      </c>
      <c r="H10" s="16"/>
      <c r="I10" s="15">
        <f>H10*G10</f>
        <v>0</v>
      </c>
      <c r="J10" s="27" t="e">
        <f>ROUND((I10/G$7),1)</f>
        <v>#DIV/0!</v>
      </c>
    </row>
    <row r="11" spans="1:10" x14ac:dyDescent="0.25">
      <c r="A11" t="s">
        <v>14</v>
      </c>
      <c r="I11" s="12">
        <f>SUM(I8:I10)</f>
        <v>0</v>
      </c>
      <c r="J11" s="24" t="e">
        <f>SUM(J8:J10)</f>
        <v>#DIV/0!</v>
      </c>
    </row>
    <row r="12" spans="1:10" x14ac:dyDescent="0.25">
      <c r="B12" s="12"/>
    </row>
    <row r="15" spans="1:10" ht="39" x14ac:dyDescent="0.3">
      <c r="A15" s="9" t="s">
        <v>46</v>
      </c>
      <c r="B15" s="9"/>
      <c r="C15" s="10" t="s">
        <v>8</v>
      </c>
      <c r="D15" s="10" t="s">
        <v>9</v>
      </c>
      <c r="E15" s="10" t="s">
        <v>21</v>
      </c>
      <c r="F15" s="10" t="s">
        <v>11</v>
      </c>
      <c r="G15" s="10" t="s">
        <v>22</v>
      </c>
      <c r="H15" s="10" t="s">
        <v>12</v>
      </c>
      <c r="I15" s="13" t="s">
        <v>27</v>
      </c>
      <c r="J15" s="25" t="s">
        <v>24</v>
      </c>
    </row>
    <row r="16" spans="1:10" ht="39" x14ac:dyDescent="0.3">
      <c r="A16" s="4" t="s">
        <v>2</v>
      </c>
      <c r="B16" s="4" t="s">
        <v>3</v>
      </c>
      <c r="C16" s="4" t="s">
        <v>44</v>
      </c>
      <c r="D16" s="4" t="s">
        <v>6</v>
      </c>
      <c r="E16" s="4" t="s">
        <v>7</v>
      </c>
      <c r="F16" s="4" t="s">
        <v>56</v>
      </c>
      <c r="G16" s="4" t="s">
        <v>10</v>
      </c>
      <c r="H16" s="4" t="s">
        <v>18</v>
      </c>
      <c r="I16" s="14" t="s">
        <v>19</v>
      </c>
      <c r="J16" s="26" t="s">
        <v>20</v>
      </c>
    </row>
    <row r="17" spans="1:10" x14ac:dyDescent="0.25">
      <c r="A17" s="3"/>
      <c r="B17" s="6">
        <f>B7</f>
        <v>0</v>
      </c>
      <c r="C17" s="7">
        <f>C7</f>
        <v>0</v>
      </c>
      <c r="D17" s="5">
        <v>174</v>
      </c>
      <c r="E17" s="3">
        <f>ROUND((C17/D17),2)</f>
        <v>0</v>
      </c>
      <c r="F17" s="3">
        <f t="shared" ref="F17:F20" si="1">F$7</f>
        <v>1.48</v>
      </c>
      <c r="G17" s="8">
        <f>ROUND((E17*F17),2)</f>
        <v>0</v>
      </c>
      <c r="H17" s="16"/>
      <c r="I17" s="15"/>
      <c r="J17" s="27"/>
    </row>
    <row r="18" spans="1:10" x14ac:dyDescent="0.25">
      <c r="A18" s="3">
        <f>A8</f>
        <v>0</v>
      </c>
      <c r="B18" s="3"/>
      <c r="C18" s="7">
        <v>0</v>
      </c>
      <c r="D18" s="5">
        <v>174</v>
      </c>
      <c r="E18" s="3">
        <f>ROUND((C18/D18),2)</f>
        <v>0</v>
      </c>
      <c r="F18" s="3">
        <f t="shared" si="1"/>
        <v>1.48</v>
      </c>
      <c r="G18" s="8">
        <f>ROUND((E18*F18),2)</f>
        <v>0</v>
      </c>
      <c r="H18" s="3"/>
      <c r="I18" s="15" t="e">
        <f>ROUND(((J8/J$11)*(H$17*G$17)),2)</f>
        <v>#DIV/0!</v>
      </c>
      <c r="J18" s="27" t="e">
        <f>ROUND((I18/G18),1)</f>
        <v>#DIV/0!</v>
      </c>
    </row>
    <row r="19" spans="1:10" x14ac:dyDescent="0.25">
      <c r="A19" s="3">
        <f>A9</f>
        <v>0</v>
      </c>
      <c r="B19" s="3"/>
      <c r="C19" s="7">
        <v>0</v>
      </c>
      <c r="D19" s="5">
        <v>174</v>
      </c>
      <c r="E19" s="3">
        <f>ROUND((C19/D19),2)</f>
        <v>0</v>
      </c>
      <c r="F19" s="3">
        <f t="shared" si="1"/>
        <v>1.48</v>
      </c>
      <c r="G19" s="8">
        <f>ROUND((E19*F19),2)</f>
        <v>0</v>
      </c>
      <c r="H19" s="3"/>
      <c r="I19" s="15" t="e">
        <f>ROUND(((J9/J$11)*(H$17*G$17)),2)</f>
        <v>#DIV/0!</v>
      </c>
      <c r="J19" s="27" t="e">
        <f>ROUND((I19/G19),1)</f>
        <v>#DIV/0!</v>
      </c>
    </row>
    <row r="20" spans="1:10" x14ac:dyDescent="0.25">
      <c r="A20" s="3">
        <f>A10</f>
        <v>0</v>
      </c>
      <c r="B20" s="3"/>
      <c r="C20" s="7">
        <v>0</v>
      </c>
      <c r="D20" s="5">
        <v>174</v>
      </c>
      <c r="E20" s="3">
        <f>ROUND((C20/D20),2)</f>
        <v>0</v>
      </c>
      <c r="F20" s="3">
        <f t="shared" si="1"/>
        <v>1.48</v>
      </c>
      <c r="G20" s="8">
        <f>ROUND((E20*F20),2)</f>
        <v>0</v>
      </c>
      <c r="H20" s="3"/>
      <c r="I20" s="15" t="e">
        <f>ROUND(((J10/J$11)*(H$17*G$17)),2)</f>
        <v>#DIV/0!</v>
      </c>
      <c r="J20" s="27" t="e">
        <f>ROUND((I20/G20),1)</f>
        <v>#DIV/0!</v>
      </c>
    </row>
    <row r="21" spans="1:10" x14ac:dyDescent="0.25">
      <c r="A21" t="s">
        <v>14</v>
      </c>
      <c r="I21" s="12" t="e">
        <f>SUM(I18:I20)</f>
        <v>#DIV/0!</v>
      </c>
    </row>
    <row r="23" spans="1:10" ht="13" x14ac:dyDescent="0.3">
      <c r="A23" s="18"/>
      <c r="B23" s="22" t="s">
        <v>34</v>
      </c>
    </row>
    <row r="24" spans="1:10" ht="13" x14ac:dyDescent="0.3">
      <c r="B24" s="1" t="s">
        <v>32</v>
      </c>
    </row>
    <row r="25" spans="1:10" ht="13" x14ac:dyDescent="0.3">
      <c r="B25" s="1" t="s">
        <v>39</v>
      </c>
    </row>
    <row r="26" spans="1:10" ht="13" x14ac:dyDescent="0.3">
      <c r="B26" s="1" t="s">
        <v>40</v>
      </c>
    </row>
    <row r="27" spans="1:10" ht="13" x14ac:dyDescent="0.3">
      <c r="B27" s="1" t="s">
        <v>41</v>
      </c>
    </row>
  </sheetData>
  <printOptions horizontalCentered="1"/>
  <pageMargins left="0.2" right="0.22" top="0.27" bottom="0.41" header="0.17" footer="0.18"/>
  <pageSetup orientation="landscape" r:id="rId1"/>
  <headerFooter alignWithMargins="0">
    <oddFooter>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E8" sqref="E8"/>
    </sheetView>
  </sheetViews>
  <sheetFormatPr defaultRowHeight="12.5" x14ac:dyDescent="0.25"/>
  <cols>
    <col min="1" max="1" width="11.453125" customWidth="1"/>
    <col min="2" max="2" width="12.453125" customWidth="1"/>
    <col min="8" max="8" width="17" style="12" customWidth="1"/>
    <col min="9" max="9" width="3.7265625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54</v>
      </c>
    </row>
    <row r="5" spans="1:8" s="2" customFormat="1" ht="13" x14ac:dyDescent="0.3">
      <c r="A5" s="9" t="s">
        <v>16</v>
      </c>
      <c r="B5" s="10" t="s">
        <v>8</v>
      </c>
      <c r="C5" s="10" t="s">
        <v>9</v>
      </c>
      <c r="D5" s="10" t="s">
        <v>21</v>
      </c>
      <c r="E5" s="10" t="s">
        <v>11</v>
      </c>
      <c r="F5" s="10" t="s">
        <v>22</v>
      </c>
      <c r="G5" s="10" t="s">
        <v>12</v>
      </c>
      <c r="H5" s="13" t="s">
        <v>23</v>
      </c>
    </row>
    <row r="6" spans="1:8" s="2" customFormat="1" ht="39" x14ac:dyDescent="0.3">
      <c r="A6" s="4" t="s">
        <v>2</v>
      </c>
      <c r="B6" s="4" t="s">
        <v>44</v>
      </c>
      <c r="C6" s="4" t="s">
        <v>6</v>
      </c>
      <c r="D6" s="4" t="s">
        <v>7</v>
      </c>
      <c r="E6" s="4" t="s">
        <v>56</v>
      </c>
      <c r="F6" s="4" t="s">
        <v>10</v>
      </c>
      <c r="G6" s="4" t="s">
        <v>17</v>
      </c>
      <c r="H6" s="14" t="s">
        <v>51</v>
      </c>
    </row>
    <row r="7" spans="1:8" x14ac:dyDescent="0.25">
      <c r="A7" s="20" t="s">
        <v>43</v>
      </c>
      <c r="B7" s="15">
        <v>2700</v>
      </c>
      <c r="C7" s="5">
        <v>174</v>
      </c>
      <c r="D7" s="15">
        <f>ROUND((B7/C7),2)</f>
        <v>15.52</v>
      </c>
      <c r="E7" s="15">
        <v>1.48</v>
      </c>
      <c r="F7" s="15">
        <f>ROUND((D7*E7),2)</f>
        <v>22.97</v>
      </c>
      <c r="G7" s="15">
        <v>20</v>
      </c>
      <c r="H7" s="15">
        <f>ROUND((G7*F7),2)</f>
        <v>459.4</v>
      </c>
    </row>
    <row r="10" spans="1:8" x14ac:dyDescent="0.25">
      <c r="B10" s="11"/>
    </row>
    <row r="12" spans="1:8" ht="78" x14ac:dyDescent="0.3">
      <c r="A12" s="9" t="s">
        <v>45</v>
      </c>
      <c r="B12" s="10" t="s">
        <v>8</v>
      </c>
      <c r="C12" s="10" t="s">
        <v>9</v>
      </c>
      <c r="D12" s="10" t="s">
        <v>21</v>
      </c>
      <c r="E12" s="10" t="s">
        <v>11</v>
      </c>
      <c r="F12" s="10" t="s">
        <v>22</v>
      </c>
      <c r="G12" s="13" t="s">
        <v>49</v>
      </c>
      <c r="H12" s="25" t="s">
        <v>50</v>
      </c>
    </row>
    <row r="13" spans="1:8" ht="39" x14ac:dyDescent="0.3">
      <c r="A13" s="4" t="s">
        <v>2</v>
      </c>
      <c r="B13" s="4" t="s">
        <v>44</v>
      </c>
      <c r="C13" s="4" t="s">
        <v>6</v>
      </c>
      <c r="D13" s="4" t="s">
        <v>7</v>
      </c>
      <c r="E13" s="4" t="s">
        <v>56</v>
      </c>
      <c r="F13" s="4" t="s">
        <v>10</v>
      </c>
      <c r="G13" s="14" t="s">
        <v>19</v>
      </c>
      <c r="H13" s="26" t="s">
        <v>20</v>
      </c>
    </row>
    <row r="14" spans="1:8" x14ac:dyDescent="0.25">
      <c r="A14" s="20" t="str">
        <f>A7</f>
        <v>George</v>
      </c>
      <c r="B14" s="15">
        <v>2900</v>
      </c>
      <c r="C14" s="5">
        <v>174</v>
      </c>
      <c r="D14" s="15">
        <f>ROUND((B14/C14),2)</f>
        <v>16.670000000000002</v>
      </c>
      <c r="E14" s="15">
        <f>E7</f>
        <v>1.48</v>
      </c>
      <c r="F14" s="15">
        <f>ROUND((D14*E14),2)</f>
        <v>24.67</v>
      </c>
      <c r="G14" s="15">
        <v>100</v>
      </c>
      <c r="H14" s="27">
        <f>ROUND((G14/F14),1)</f>
        <v>4.0999999999999996</v>
      </c>
    </row>
    <row r="16" spans="1:8" x14ac:dyDescent="0.25">
      <c r="C16" s="11"/>
    </row>
    <row r="17" spans="1:7" x14ac:dyDescent="0.25">
      <c r="A17" s="11" t="s">
        <v>57</v>
      </c>
      <c r="D17" s="11"/>
    </row>
    <row r="18" spans="1:7" x14ac:dyDescent="0.25">
      <c r="D18" s="11"/>
      <c r="G18" s="11"/>
    </row>
    <row r="19" spans="1:7" x14ac:dyDescent="0.25">
      <c r="G19" s="11"/>
    </row>
    <row r="21" spans="1:7" x14ac:dyDescent="0.25">
      <c r="G21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activeCell="E8" sqref="E8"/>
    </sheetView>
  </sheetViews>
  <sheetFormatPr defaultRowHeight="12.5" x14ac:dyDescent="0.25"/>
  <cols>
    <col min="1" max="1" width="11.453125" customWidth="1"/>
    <col min="2" max="2" width="12.453125" customWidth="1"/>
    <col min="8" max="8" width="17" style="12" customWidth="1"/>
    <col min="9" max="9" width="3.7265625" customWidth="1"/>
  </cols>
  <sheetData>
    <row r="1" spans="1:8" ht="13" x14ac:dyDescent="0.3">
      <c r="A1" s="1" t="s">
        <v>0</v>
      </c>
    </row>
    <row r="2" spans="1:8" ht="13" x14ac:dyDescent="0.3">
      <c r="A2" s="1" t="s">
        <v>1</v>
      </c>
    </row>
    <row r="3" spans="1:8" ht="13" x14ac:dyDescent="0.3">
      <c r="A3" s="1" t="s">
        <v>54</v>
      </c>
    </row>
    <row r="5" spans="1:8" s="2" customFormat="1" ht="13" x14ac:dyDescent="0.3">
      <c r="A5" s="9" t="s">
        <v>16</v>
      </c>
      <c r="B5" s="10" t="s">
        <v>8</v>
      </c>
      <c r="C5" s="10" t="s">
        <v>9</v>
      </c>
      <c r="D5" s="10" t="s">
        <v>21</v>
      </c>
      <c r="E5" s="10" t="s">
        <v>11</v>
      </c>
      <c r="F5" s="10" t="s">
        <v>22</v>
      </c>
      <c r="G5" s="10" t="s">
        <v>12</v>
      </c>
      <c r="H5" s="13" t="s">
        <v>23</v>
      </c>
    </row>
    <row r="6" spans="1:8" s="2" customFormat="1" ht="39" x14ac:dyDescent="0.3">
      <c r="A6" s="4" t="s">
        <v>2</v>
      </c>
      <c r="B6" s="4" t="s">
        <v>44</v>
      </c>
      <c r="C6" s="4" t="s">
        <v>6</v>
      </c>
      <c r="D6" s="4" t="s">
        <v>7</v>
      </c>
      <c r="E6" s="4" t="s">
        <v>56</v>
      </c>
      <c r="F6" s="4" t="s">
        <v>10</v>
      </c>
      <c r="G6" s="4" t="s">
        <v>17</v>
      </c>
      <c r="H6" s="14" t="s">
        <v>51</v>
      </c>
    </row>
    <row r="7" spans="1:8" x14ac:dyDescent="0.25">
      <c r="A7" s="29"/>
      <c r="B7" s="30">
        <v>2700</v>
      </c>
      <c r="C7" s="5">
        <v>174</v>
      </c>
      <c r="D7" s="15">
        <f>ROUND((B7/C7),2)</f>
        <v>15.52</v>
      </c>
      <c r="E7" s="15">
        <v>1.48</v>
      </c>
      <c r="F7" s="15">
        <f>ROUND((D7*E7),2)</f>
        <v>22.97</v>
      </c>
      <c r="G7" s="30">
        <v>20</v>
      </c>
      <c r="H7" s="15">
        <f>ROUND((G7*F7),2)</f>
        <v>459.4</v>
      </c>
    </row>
    <row r="10" spans="1:8" x14ac:dyDescent="0.25">
      <c r="B10" s="11"/>
    </row>
    <row r="12" spans="1:8" ht="78" x14ac:dyDescent="0.3">
      <c r="A12" s="9" t="s">
        <v>45</v>
      </c>
      <c r="B12" s="10" t="s">
        <v>8</v>
      </c>
      <c r="C12" s="10" t="s">
        <v>9</v>
      </c>
      <c r="D12" s="10" t="s">
        <v>21</v>
      </c>
      <c r="E12" s="10" t="s">
        <v>11</v>
      </c>
      <c r="F12" s="10" t="s">
        <v>22</v>
      </c>
      <c r="G12" s="13" t="s">
        <v>49</v>
      </c>
      <c r="H12" s="25" t="s">
        <v>50</v>
      </c>
    </row>
    <row r="13" spans="1:8" ht="39" x14ac:dyDescent="0.3">
      <c r="A13" s="4" t="s">
        <v>2</v>
      </c>
      <c r="B13" s="4" t="s">
        <v>44</v>
      </c>
      <c r="C13" s="4" t="s">
        <v>6</v>
      </c>
      <c r="D13" s="4" t="s">
        <v>7</v>
      </c>
      <c r="E13" s="4" t="s">
        <v>56</v>
      </c>
      <c r="F13" s="4" t="s">
        <v>10</v>
      </c>
      <c r="G13" s="14" t="s">
        <v>19</v>
      </c>
      <c r="H13" s="26" t="s">
        <v>20</v>
      </c>
    </row>
    <row r="14" spans="1:8" x14ac:dyDescent="0.25">
      <c r="A14" s="20">
        <f>A7</f>
        <v>0</v>
      </c>
      <c r="B14" s="30">
        <v>2900</v>
      </c>
      <c r="C14" s="5">
        <v>174</v>
      </c>
      <c r="D14" s="15">
        <f>ROUND((B14/C14),2)</f>
        <v>16.670000000000002</v>
      </c>
      <c r="E14" s="15">
        <f>E7</f>
        <v>1.48</v>
      </c>
      <c r="F14" s="15">
        <f>ROUND((D14*E14),2)</f>
        <v>24.67</v>
      </c>
      <c r="G14" s="30">
        <v>100</v>
      </c>
      <c r="H14" s="27">
        <f>ROUND((G14/F14),1)</f>
        <v>4.0999999999999996</v>
      </c>
    </row>
    <row r="16" spans="1:8" x14ac:dyDescent="0.25">
      <c r="A16" s="11"/>
      <c r="D16" s="11"/>
    </row>
    <row r="17" spans="4:7" x14ac:dyDescent="0.25">
      <c r="D17" s="11"/>
      <c r="G17" s="11"/>
    </row>
    <row r="18" spans="4:7" x14ac:dyDescent="0.25">
      <c r="G18" s="11"/>
    </row>
    <row r="20" spans="4:7" x14ac:dyDescent="0.25">
      <c r="G2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- Donee in Your Agency</vt:lpstr>
      <vt:lpstr>Blank Worksheet - Your Agency</vt:lpstr>
      <vt:lpstr>Sample - Donor in Other Agency</vt:lpstr>
      <vt:lpstr>Blank Worksheet - Other Agency</vt:lpstr>
    </vt:vector>
  </TitlesOfParts>
  <Company>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Shared Sample 11 Bien</dc:title>
  <dc:creator>OFM</dc:creator>
  <cp:lastModifiedBy>Smith, Elizabeth (OFM)</cp:lastModifiedBy>
  <cp:lastPrinted>2013-07-19T17:05:10Z</cp:lastPrinted>
  <dcterms:created xsi:type="dcterms:W3CDTF">2009-02-05T15:40:14Z</dcterms:created>
  <dcterms:modified xsi:type="dcterms:W3CDTF">2025-07-17T15:26:15Z</dcterms:modified>
</cp:coreProperties>
</file>